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tabRatio="822" firstSheet="1" activeTab="9"/>
  </bookViews>
  <sheets>
    <sheet name="26 فارغ (3)" sheetId="298" state="hidden" r:id="rId1"/>
    <sheet name="74" sheetId="299" r:id="rId2"/>
    <sheet name="75" sheetId="261" r:id="rId3"/>
    <sheet name="76" sheetId="262" r:id="rId4"/>
    <sheet name="77" sheetId="277" r:id="rId5"/>
    <sheet name="78" sheetId="278" r:id="rId6"/>
    <sheet name="79" sheetId="264" r:id="rId7"/>
    <sheet name="80" sheetId="234" r:id="rId8"/>
    <sheet name="81" sheetId="280" r:id="rId9"/>
    <sheet name="82" sheetId="194" r:id="rId10"/>
    <sheet name="احتساب الطاقة" sheetId="294" state="hidden" r:id="rId11"/>
    <sheet name="74 و75 الجديد لللإحتساب الجديد" sheetId="265" state="hidden" r:id="rId12"/>
  </sheets>
  <definedNames>
    <definedName name="_xlnm.Print_Area" localSheetId="0">'26 فارغ (3)'!$A$1:$D$25</definedName>
    <definedName name="_xlnm.Print_Area" localSheetId="1">'74'!$A$1:$AN$24</definedName>
    <definedName name="_xlnm.Print_Area" localSheetId="2">'75'!$A$1:$J$26</definedName>
    <definedName name="_xlnm.Print_Area" localSheetId="3">'76'!$A$1:$R$24</definedName>
    <definedName name="_xlnm.Print_Area" localSheetId="4">'77'!$A$1:$AJ$27</definedName>
    <definedName name="_xlnm.Print_Area" localSheetId="5">'78'!$A$1:$AJ$24</definedName>
    <definedName name="_xlnm.Print_Area" localSheetId="6">'79'!$A$1:$N$25</definedName>
    <definedName name="_xlnm.Print_Area" localSheetId="7">'80'!$A$1:$X$25</definedName>
    <definedName name="_xlnm.Print_Area" localSheetId="8">'81'!$A$1:$X$24</definedName>
    <definedName name="_xlnm.Print_Area" localSheetId="9">'82'!$A$1:$S$23</definedName>
    <definedName name="_xlnm.Print_Area" localSheetId="10">'احتساب الطاقة'!$A$1:$U$26</definedName>
  </definedNames>
  <calcPr calcId="162913"/>
</workbook>
</file>

<file path=xl/calcChain.xml><?xml version="1.0" encoding="utf-8"?>
<calcChain xmlns="http://schemas.openxmlformats.org/spreadsheetml/2006/main">
  <c r="AN6" i="299" l="1"/>
  <c r="AN7" i="299"/>
  <c r="AN8" i="299"/>
  <c r="AN9" i="299"/>
  <c r="AN10" i="299"/>
  <c r="AN11" i="299"/>
  <c r="AN12" i="299"/>
  <c r="AN13" i="299"/>
  <c r="AN14" i="299"/>
  <c r="AN15" i="299"/>
  <c r="AN16" i="299"/>
  <c r="AN17" i="299"/>
  <c r="AN18" i="299"/>
  <c r="AN19" i="299"/>
  <c r="AN20" i="299"/>
  <c r="AN21" i="299"/>
  <c r="C21" i="299" l="1"/>
  <c r="D21" i="299" s="1"/>
  <c r="B21" i="299"/>
  <c r="D20" i="299"/>
  <c r="D19" i="299"/>
  <c r="D18" i="299"/>
  <c r="D17" i="299"/>
  <c r="D16" i="299"/>
  <c r="D15" i="299"/>
  <c r="D14" i="299"/>
  <c r="D13" i="299"/>
  <c r="D12" i="299"/>
  <c r="D11" i="299"/>
  <c r="D10" i="299"/>
  <c r="D9" i="299"/>
  <c r="D8" i="299"/>
  <c r="D7" i="299"/>
  <c r="D6" i="299"/>
  <c r="I20" i="194" l="1"/>
  <c r="T29" i="234" l="1"/>
  <c r="U29" i="234"/>
  <c r="W29" i="234"/>
  <c r="X29" i="234"/>
  <c r="T31" i="234"/>
  <c r="U31" i="234"/>
  <c r="V31" i="234"/>
  <c r="W31" i="234"/>
  <c r="U32" i="234"/>
  <c r="X33" i="234"/>
  <c r="T34" i="234"/>
  <c r="T36" i="234"/>
  <c r="U36" i="234"/>
  <c r="V36" i="234"/>
  <c r="X36" i="234"/>
  <c r="T37" i="234"/>
  <c r="X38" i="234"/>
  <c r="U39" i="234"/>
  <c r="V39" i="234"/>
  <c r="V40" i="234"/>
  <c r="W40" i="234"/>
  <c r="X40" i="234"/>
  <c r="T41" i="234"/>
  <c r="U41" i="234"/>
  <c r="W41" i="234"/>
  <c r="X41" i="234"/>
  <c r="X42" i="234"/>
  <c r="U28" i="234"/>
  <c r="V28" i="234"/>
  <c r="O29" i="234"/>
  <c r="P29" i="234"/>
  <c r="Q29" i="234"/>
  <c r="R29" i="234"/>
  <c r="N30" i="234"/>
  <c r="Q30" i="234"/>
  <c r="N32" i="234"/>
  <c r="O32" i="234"/>
  <c r="P32" i="234"/>
  <c r="R32" i="234"/>
  <c r="N33" i="234"/>
  <c r="N34" i="234"/>
  <c r="O34" i="234"/>
  <c r="P34" i="234"/>
  <c r="Q34" i="234"/>
  <c r="R34" i="234"/>
  <c r="O35" i="234"/>
  <c r="P35" i="234"/>
  <c r="Q36" i="234"/>
  <c r="R36" i="234"/>
  <c r="N37" i="234"/>
  <c r="O37" i="234"/>
  <c r="R37" i="234"/>
  <c r="Q39" i="234"/>
  <c r="O41" i="234"/>
  <c r="P41" i="234"/>
  <c r="Q41" i="234"/>
  <c r="R41" i="234"/>
  <c r="N42" i="234"/>
  <c r="Q42" i="234"/>
  <c r="H29" i="234"/>
  <c r="J30" i="234"/>
  <c r="K30" i="234"/>
  <c r="L30" i="234"/>
  <c r="J31" i="234"/>
  <c r="L34" i="234"/>
  <c r="I35" i="234"/>
  <c r="J35" i="234"/>
  <c r="K35" i="234"/>
  <c r="I37" i="234"/>
  <c r="J37" i="234"/>
  <c r="K37" i="234"/>
  <c r="L37" i="234"/>
  <c r="H38" i="234"/>
  <c r="J38" i="234"/>
  <c r="K38" i="234"/>
  <c r="K39" i="234"/>
  <c r="L39" i="234"/>
  <c r="H40" i="234"/>
  <c r="I40" i="234"/>
  <c r="J40" i="234"/>
  <c r="L40" i="234"/>
  <c r="H41" i="234"/>
  <c r="J42" i="234"/>
  <c r="K42" i="234"/>
  <c r="L42" i="234"/>
  <c r="K28" i="234"/>
  <c r="L28" i="234"/>
  <c r="H28" i="234"/>
  <c r="C29" i="234"/>
  <c r="F30" i="234"/>
  <c r="B31" i="234"/>
  <c r="C31" i="234"/>
  <c r="D31" i="234"/>
  <c r="E31" i="234"/>
  <c r="B32" i="234"/>
  <c r="C32" i="234"/>
  <c r="C33" i="234"/>
  <c r="D33" i="234"/>
  <c r="E33" i="234"/>
  <c r="F33" i="234"/>
  <c r="B34" i="234"/>
  <c r="D34" i="234"/>
  <c r="E34" i="234"/>
  <c r="C36" i="234"/>
  <c r="D36" i="234"/>
  <c r="C39" i="234"/>
  <c r="E39" i="234"/>
  <c r="D41" i="234"/>
  <c r="B42" i="234"/>
  <c r="E28" i="234"/>
  <c r="F28" i="234"/>
  <c r="B28" i="234"/>
  <c r="L6" i="264"/>
  <c r="K8" i="264"/>
  <c r="M9" i="264"/>
  <c r="N9" i="264"/>
  <c r="K10" i="264"/>
  <c r="L10" i="264"/>
  <c r="M10" i="264"/>
  <c r="J12" i="264"/>
  <c r="K12" i="264"/>
  <c r="L12" i="264"/>
  <c r="M12" i="264"/>
  <c r="N12" i="264"/>
  <c r="J13" i="264"/>
  <c r="L13" i="264"/>
  <c r="M13" i="264"/>
  <c r="L14" i="264"/>
  <c r="M14" i="264"/>
  <c r="N14" i="264"/>
  <c r="J15" i="264"/>
  <c r="K15" i="264"/>
  <c r="L15" i="264"/>
  <c r="N15" i="264"/>
  <c r="J16" i="264"/>
  <c r="L17" i="264"/>
  <c r="M17" i="264"/>
  <c r="N17" i="264"/>
  <c r="L18" i="264"/>
  <c r="H5" i="264"/>
  <c r="K5" i="264" s="1"/>
  <c r="H6" i="264"/>
  <c r="J6" i="264" s="1"/>
  <c r="H7" i="264"/>
  <c r="J7" i="264" s="1"/>
  <c r="H8" i="264"/>
  <c r="L8" i="264" s="1"/>
  <c r="H9" i="264"/>
  <c r="J9" i="264" s="1"/>
  <c r="H10" i="264"/>
  <c r="N10" i="264" s="1"/>
  <c r="H11" i="264"/>
  <c r="J11" i="264" s="1"/>
  <c r="H12" i="264"/>
  <c r="H13" i="264"/>
  <c r="K13" i="264" s="1"/>
  <c r="H14" i="264"/>
  <c r="J14" i="264" s="1"/>
  <c r="H15" i="264"/>
  <c r="M15" i="264" s="1"/>
  <c r="H16" i="264"/>
  <c r="K16" i="264" s="1"/>
  <c r="H17" i="264"/>
  <c r="J17" i="264" s="1"/>
  <c r="H18" i="264"/>
  <c r="J18" i="264" s="1"/>
  <c r="H19" i="264"/>
  <c r="M19" i="264" s="1"/>
  <c r="H20" i="264"/>
  <c r="L20" i="264" s="1"/>
  <c r="T21" i="234"/>
  <c r="U21" i="234"/>
  <c r="V21" i="234"/>
  <c r="W21" i="234"/>
  <c r="X6" i="234"/>
  <c r="W28" i="234" s="1"/>
  <c r="X7" i="234"/>
  <c r="V29" i="234" s="1"/>
  <c r="X8" i="234"/>
  <c r="T30" i="234" s="1"/>
  <c r="X9" i="234"/>
  <c r="X31" i="234" s="1"/>
  <c r="X10" i="234"/>
  <c r="T32" i="234" s="1"/>
  <c r="X11" i="234"/>
  <c r="V33" i="234" s="1"/>
  <c r="X12" i="234"/>
  <c r="U34" i="234" s="1"/>
  <c r="X13" i="234"/>
  <c r="T35" i="234" s="1"/>
  <c r="X14" i="234"/>
  <c r="W36" i="234" s="1"/>
  <c r="X15" i="234"/>
  <c r="U37" i="234" s="1"/>
  <c r="X16" i="234"/>
  <c r="U38" i="234" s="1"/>
  <c r="X17" i="234"/>
  <c r="T39" i="234" s="1"/>
  <c r="X18" i="234"/>
  <c r="T40" i="234" s="1"/>
  <c r="X19" i="234"/>
  <c r="V41" i="234" s="1"/>
  <c r="X20" i="234"/>
  <c r="T42" i="234" s="1"/>
  <c r="N21" i="234"/>
  <c r="O21" i="234"/>
  <c r="P21" i="234"/>
  <c r="Q21" i="234"/>
  <c r="R6" i="234"/>
  <c r="R28" i="234" s="1"/>
  <c r="R7" i="234"/>
  <c r="N29" i="234" s="1"/>
  <c r="R8" i="234"/>
  <c r="O30" i="234" s="1"/>
  <c r="R9" i="234"/>
  <c r="N31" i="234" s="1"/>
  <c r="R10" i="234"/>
  <c r="Q32" i="234" s="1"/>
  <c r="R11" i="234"/>
  <c r="O33" i="234" s="1"/>
  <c r="R12" i="234"/>
  <c r="R13" i="234"/>
  <c r="N35" i="234" s="1"/>
  <c r="R14" i="234"/>
  <c r="N36" i="234" s="1"/>
  <c r="R15" i="234"/>
  <c r="P37" i="234" s="1"/>
  <c r="R16" i="234"/>
  <c r="N38" i="234" s="1"/>
  <c r="R17" i="234"/>
  <c r="R39" i="234" s="1"/>
  <c r="R18" i="234"/>
  <c r="N40" i="234" s="1"/>
  <c r="R19" i="234"/>
  <c r="N41" i="234" s="1"/>
  <c r="R20" i="234"/>
  <c r="O42" i="234" s="1"/>
  <c r="H21" i="234"/>
  <c r="L21" i="234" s="1"/>
  <c r="I43" i="234" s="1"/>
  <c r="I21" i="234"/>
  <c r="J21" i="234"/>
  <c r="K21" i="234"/>
  <c r="K43" i="234" s="1"/>
  <c r="L6" i="234"/>
  <c r="I28" i="234" s="1"/>
  <c r="L7" i="234"/>
  <c r="I29" i="234" s="1"/>
  <c r="L8" i="234"/>
  <c r="I30" i="234" s="1"/>
  <c r="L9" i="234"/>
  <c r="H31" i="234" s="1"/>
  <c r="L10" i="234"/>
  <c r="H32" i="234" s="1"/>
  <c r="L11" i="234"/>
  <c r="J33" i="234" s="1"/>
  <c r="L12" i="234"/>
  <c r="H34" i="234" s="1"/>
  <c r="L13" i="234"/>
  <c r="L35" i="234" s="1"/>
  <c r="L14" i="234"/>
  <c r="H36" i="234" s="1"/>
  <c r="L15" i="234"/>
  <c r="H37" i="234" s="1"/>
  <c r="L16" i="234"/>
  <c r="I38" i="234" s="1"/>
  <c r="L17" i="234"/>
  <c r="H39" i="234" s="1"/>
  <c r="L18" i="234"/>
  <c r="K40" i="234" s="1"/>
  <c r="L19" i="234"/>
  <c r="I41" i="234" s="1"/>
  <c r="L20" i="234"/>
  <c r="I42" i="234" s="1"/>
  <c r="B21" i="234"/>
  <c r="C21" i="234"/>
  <c r="D21" i="234"/>
  <c r="E21" i="234"/>
  <c r="F6" i="234"/>
  <c r="D28" i="234" s="1"/>
  <c r="F7" i="234"/>
  <c r="D29" i="234" s="1"/>
  <c r="F8" i="234"/>
  <c r="B30" i="234" s="1"/>
  <c r="F9" i="234"/>
  <c r="F31" i="234" s="1"/>
  <c r="F10" i="234"/>
  <c r="D32" i="234" s="1"/>
  <c r="F11" i="234"/>
  <c r="B33" i="234" s="1"/>
  <c r="F12" i="234"/>
  <c r="C34" i="234" s="1"/>
  <c r="F13" i="234"/>
  <c r="B35" i="234" s="1"/>
  <c r="F14" i="234"/>
  <c r="E36" i="234" s="1"/>
  <c r="F15" i="234"/>
  <c r="B37" i="234" s="1"/>
  <c r="F16" i="234"/>
  <c r="C38" i="234" s="1"/>
  <c r="F17" i="234"/>
  <c r="D39" i="234" s="1"/>
  <c r="F18" i="234"/>
  <c r="E40" i="234" s="1"/>
  <c r="F19" i="234"/>
  <c r="E41" i="234" s="1"/>
  <c r="F20" i="234"/>
  <c r="C42" i="234" s="1"/>
  <c r="V43" i="234" l="1"/>
  <c r="I33" i="234"/>
  <c r="E38" i="234"/>
  <c r="W38" i="234"/>
  <c r="F21" i="234"/>
  <c r="D43" i="234" s="1"/>
  <c r="F40" i="234"/>
  <c r="R21" i="234"/>
  <c r="R43" i="234" s="1"/>
  <c r="H42" i="234"/>
  <c r="T38" i="234"/>
  <c r="W35" i="234"/>
  <c r="U33" i="234"/>
  <c r="X30" i="234"/>
  <c r="F38" i="234"/>
  <c r="Q28" i="234"/>
  <c r="J8" i="264"/>
  <c r="O28" i="234"/>
  <c r="M7" i="264"/>
  <c r="F35" i="234"/>
  <c r="K32" i="234"/>
  <c r="L19" i="264"/>
  <c r="C28" i="234"/>
  <c r="R38" i="234"/>
  <c r="Q31" i="234"/>
  <c r="N5" i="264"/>
  <c r="N16" i="264"/>
  <c r="K7" i="264"/>
  <c r="F42" i="234"/>
  <c r="D40" i="234"/>
  <c r="F37" i="234"/>
  <c r="D35" i="234"/>
  <c r="E30" i="234"/>
  <c r="J28" i="234"/>
  <c r="L41" i="234"/>
  <c r="J39" i="234"/>
  <c r="K34" i="234"/>
  <c r="I32" i="234"/>
  <c r="L29" i="234"/>
  <c r="Q38" i="234"/>
  <c r="O36" i="234"/>
  <c r="R33" i="234"/>
  <c r="P31" i="234"/>
  <c r="W42" i="234"/>
  <c r="U40" i="234"/>
  <c r="X37" i="234"/>
  <c r="V35" i="234"/>
  <c r="T33" i="234"/>
  <c r="W30" i="234"/>
  <c r="K20" i="264"/>
  <c r="H33" i="234"/>
  <c r="N19" i="264"/>
  <c r="N7" i="264"/>
  <c r="B41" i="234"/>
  <c r="D38" i="234"/>
  <c r="L32" i="234"/>
  <c r="O39" i="234"/>
  <c r="V38" i="234"/>
  <c r="K17" i="264"/>
  <c r="X35" i="234"/>
  <c r="J5" i="264"/>
  <c r="L7" i="264"/>
  <c r="E35" i="234"/>
  <c r="J32" i="234"/>
  <c r="P36" i="234"/>
  <c r="K19" i="264"/>
  <c r="M5" i="264"/>
  <c r="J19" i="264"/>
  <c r="M16" i="264"/>
  <c r="K14" i="264"/>
  <c r="N11" i="264"/>
  <c r="L9" i="264"/>
  <c r="E42" i="234"/>
  <c r="C40" i="234"/>
  <c r="E37" i="234"/>
  <c r="C35" i="234"/>
  <c r="F32" i="234"/>
  <c r="D30" i="234"/>
  <c r="K41" i="234"/>
  <c r="I39" i="234"/>
  <c r="L36" i="234"/>
  <c r="J34" i="234"/>
  <c r="K29" i="234"/>
  <c r="R40" i="234"/>
  <c r="P38" i="234"/>
  <c r="Q33" i="234"/>
  <c r="O31" i="234"/>
  <c r="T28" i="234"/>
  <c r="V42" i="234"/>
  <c r="W37" i="234"/>
  <c r="U35" i="234"/>
  <c r="X32" i="234"/>
  <c r="V30" i="234"/>
  <c r="C41" i="234"/>
  <c r="B29" i="234"/>
  <c r="W33" i="234"/>
  <c r="R31" i="234"/>
  <c r="B38" i="234"/>
  <c r="H30" i="234"/>
  <c r="L5" i="264"/>
  <c r="N18" i="264"/>
  <c r="L16" i="264"/>
  <c r="M11" i="264"/>
  <c r="K9" i="264"/>
  <c r="N6" i="264"/>
  <c r="D42" i="234"/>
  <c r="B40" i="234"/>
  <c r="D37" i="234"/>
  <c r="E32" i="234"/>
  <c r="C30" i="234"/>
  <c r="L43" i="234"/>
  <c r="J41" i="234"/>
  <c r="K36" i="234"/>
  <c r="I34" i="234"/>
  <c r="L31" i="234"/>
  <c r="J29" i="234"/>
  <c r="N43" i="234"/>
  <c r="Q40" i="234"/>
  <c r="O38" i="234"/>
  <c r="R35" i="234"/>
  <c r="P33" i="234"/>
  <c r="X28" i="234"/>
  <c r="U42" i="234"/>
  <c r="X39" i="234"/>
  <c r="V37" i="234"/>
  <c r="W32" i="234"/>
  <c r="U30" i="234"/>
  <c r="J20" i="264"/>
  <c r="P28" i="234"/>
  <c r="P39" i="234"/>
  <c r="B36" i="234"/>
  <c r="J10" i="264"/>
  <c r="H35" i="234"/>
  <c r="N39" i="234"/>
  <c r="M18" i="264"/>
  <c r="N13" i="264"/>
  <c r="L11" i="264"/>
  <c r="M6" i="264"/>
  <c r="F39" i="234"/>
  <c r="C37" i="234"/>
  <c r="F34" i="234"/>
  <c r="L38" i="234"/>
  <c r="J36" i="234"/>
  <c r="K31" i="234"/>
  <c r="R42" i="234"/>
  <c r="P40" i="234"/>
  <c r="Q35" i="234"/>
  <c r="R30" i="234"/>
  <c r="W39" i="234"/>
  <c r="X34" i="234"/>
  <c r="V32" i="234"/>
  <c r="N20" i="264"/>
  <c r="K11" i="264"/>
  <c r="N8" i="264"/>
  <c r="F29" i="234"/>
  <c r="J43" i="234"/>
  <c r="I36" i="234"/>
  <c r="L33" i="234"/>
  <c r="O40" i="234"/>
  <c r="W34" i="234"/>
  <c r="M20" i="264"/>
  <c r="K18" i="264"/>
  <c r="M8" i="264"/>
  <c r="K6" i="264"/>
  <c r="F41" i="234"/>
  <c r="F36" i="234"/>
  <c r="E29" i="234"/>
  <c r="K33" i="234"/>
  <c r="I31" i="234"/>
  <c r="N28" i="234"/>
  <c r="P42" i="234"/>
  <c r="Q37" i="234"/>
  <c r="P30" i="234"/>
  <c r="V34" i="234"/>
  <c r="X21" i="234"/>
  <c r="B39" i="234"/>
  <c r="H43" i="234"/>
  <c r="C43" i="234"/>
  <c r="F43" i="234"/>
  <c r="X43" i="234" l="1"/>
  <c r="U43" i="234"/>
  <c r="W43" i="234"/>
  <c r="T43" i="234"/>
  <c r="Q43" i="234"/>
  <c r="E43" i="234"/>
  <c r="O43" i="234"/>
  <c r="B43" i="234"/>
  <c r="P43" i="234"/>
  <c r="D20" i="262"/>
  <c r="E20" i="262"/>
  <c r="F20" i="262"/>
  <c r="G20" i="262"/>
  <c r="H20" i="262"/>
  <c r="J5" i="262"/>
  <c r="J6" i="262"/>
  <c r="J7" i="262"/>
  <c r="J8" i="262"/>
  <c r="J9" i="262"/>
  <c r="J10" i="262"/>
  <c r="J11" i="262"/>
  <c r="J12" i="262"/>
  <c r="J13" i="262"/>
  <c r="J14" i="262"/>
  <c r="J15" i="262"/>
  <c r="J16" i="262"/>
  <c r="J17" i="262"/>
  <c r="J18" i="262"/>
  <c r="J19" i="262"/>
  <c r="Q19" i="262" s="1"/>
  <c r="J20" i="262" l="1"/>
  <c r="AF21" i="277"/>
  <c r="AG21" i="277"/>
  <c r="AH21" i="277"/>
  <c r="AI21" i="277"/>
  <c r="AJ6" i="277"/>
  <c r="AJ7" i="277"/>
  <c r="AJ8" i="277"/>
  <c r="AJ9" i="277"/>
  <c r="AJ10" i="277"/>
  <c r="AJ11" i="277"/>
  <c r="AJ12" i="277"/>
  <c r="AJ13" i="277"/>
  <c r="AJ14" i="277"/>
  <c r="AJ15" i="277"/>
  <c r="AJ16" i="277"/>
  <c r="AJ17" i="277"/>
  <c r="AJ18" i="277"/>
  <c r="AJ19" i="277"/>
  <c r="AJ20" i="277"/>
  <c r="Z21" i="277"/>
  <c r="AA21" i="277"/>
  <c r="AB21" i="277"/>
  <c r="AC21" i="277"/>
  <c r="AD6" i="277"/>
  <c r="AD7" i="277"/>
  <c r="AD8" i="277"/>
  <c r="AD9" i="277"/>
  <c r="AD10" i="277"/>
  <c r="AD11" i="277"/>
  <c r="AD12" i="277"/>
  <c r="AD13" i="277"/>
  <c r="AD14" i="277"/>
  <c r="AD15" i="277"/>
  <c r="AD16" i="277"/>
  <c r="AD17" i="277"/>
  <c r="AD18" i="277"/>
  <c r="AD19" i="277"/>
  <c r="AD20" i="277"/>
  <c r="T21" i="277"/>
  <c r="U21" i="277"/>
  <c r="V21" i="277"/>
  <c r="W21" i="277"/>
  <c r="X6" i="277"/>
  <c r="X7" i="277"/>
  <c r="X8" i="277"/>
  <c r="X9" i="277"/>
  <c r="X10" i="277"/>
  <c r="X11" i="277"/>
  <c r="X12" i="277"/>
  <c r="X13" i="277"/>
  <c r="X14" i="277"/>
  <c r="X15" i="277"/>
  <c r="X16" i="277"/>
  <c r="X17" i="277"/>
  <c r="X18" i="277"/>
  <c r="X19" i="277"/>
  <c r="X20" i="277"/>
  <c r="N21" i="277"/>
  <c r="O21" i="277"/>
  <c r="P21" i="277"/>
  <c r="Q21" i="277"/>
  <c r="R6" i="277"/>
  <c r="R7" i="277"/>
  <c r="R8" i="277"/>
  <c r="R9" i="277"/>
  <c r="R10" i="277"/>
  <c r="R11" i="277"/>
  <c r="R12" i="277"/>
  <c r="R13" i="277"/>
  <c r="R14" i="277"/>
  <c r="R15" i="277"/>
  <c r="R16" i="277"/>
  <c r="R17" i="277"/>
  <c r="R18" i="277"/>
  <c r="R19" i="277"/>
  <c r="R20" i="277"/>
  <c r="H21" i="277"/>
  <c r="I21" i="277"/>
  <c r="J21" i="277"/>
  <c r="K21" i="277"/>
  <c r="L6" i="277"/>
  <c r="L7" i="277"/>
  <c r="L8" i="277"/>
  <c r="L9" i="277"/>
  <c r="L10" i="277"/>
  <c r="L11" i="277"/>
  <c r="L12" i="277"/>
  <c r="L13" i="277"/>
  <c r="L14" i="277"/>
  <c r="L15" i="277"/>
  <c r="L16" i="277"/>
  <c r="L17" i="277"/>
  <c r="L18" i="277"/>
  <c r="L19" i="277"/>
  <c r="L20" i="277"/>
  <c r="B21" i="277"/>
  <c r="C21" i="277"/>
  <c r="D21" i="277"/>
  <c r="E21" i="277"/>
  <c r="F6" i="277"/>
  <c r="F7" i="277"/>
  <c r="F8" i="277"/>
  <c r="F9" i="277"/>
  <c r="F10" i="277"/>
  <c r="F11" i="277"/>
  <c r="F12" i="277"/>
  <c r="F13" i="277"/>
  <c r="F14" i="277"/>
  <c r="F15" i="277"/>
  <c r="F16" i="277"/>
  <c r="F17" i="277"/>
  <c r="F18" i="277"/>
  <c r="F19" i="277"/>
  <c r="F20" i="277"/>
  <c r="P8" i="262"/>
  <c r="Q8" i="262"/>
  <c r="Q9" i="262"/>
  <c r="R9" i="262"/>
  <c r="R10" i="262"/>
  <c r="L11" i="262"/>
  <c r="L12" i="262"/>
  <c r="M12" i="262"/>
  <c r="M13" i="262"/>
  <c r="N13" i="262"/>
  <c r="P16" i="262"/>
  <c r="Q16" i="262"/>
  <c r="Q17" i="262"/>
  <c r="R17" i="262"/>
  <c r="R18" i="262"/>
  <c r="L19" i="262"/>
  <c r="N5" i="262"/>
  <c r="O5" i="262"/>
  <c r="P5" i="262"/>
  <c r="P6" i="262"/>
  <c r="Q7" i="262"/>
  <c r="R8" i="262"/>
  <c r="L9" i="262"/>
  <c r="L10" i="262"/>
  <c r="M11" i="262"/>
  <c r="N12" i="262"/>
  <c r="O13" i="262"/>
  <c r="P14" i="262"/>
  <c r="Q15" i="262"/>
  <c r="R16" i="262"/>
  <c r="L17" i="262"/>
  <c r="L18" i="262"/>
  <c r="M19" i="262"/>
  <c r="J50" i="277" l="1"/>
  <c r="K50" i="277"/>
  <c r="L50" i="277"/>
  <c r="M50" i="277"/>
  <c r="H50" i="277"/>
  <c r="I50" i="277"/>
  <c r="R45" i="277"/>
  <c r="N45" i="277"/>
  <c r="P45" i="277"/>
  <c r="O45" i="277"/>
  <c r="Q45" i="277"/>
  <c r="N52" i="277"/>
  <c r="V40" i="277"/>
  <c r="U40" i="277"/>
  <c r="T40" i="277"/>
  <c r="W40" i="277"/>
  <c r="X40" i="277"/>
  <c r="Z47" i="277"/>
  <c r="AA47" i="277"/>
  <c r="AC47" i="277"/>
  <c r="AB47" i="277"/>
  <c r="AD47" i="277"/>
  <c r="AB52" i="277"/>
  <c r="AH42" i="277"/>
  <c r="AI42" i="277"/>
  <c r="AJ42" i="277"/>
  <c r="AG42" i="277"/>
  <c r="AF42" i="277"/>
  <c r="W41" i="277"/>
  <c r="X41" i="277"/>
  <c r="U41" i="277"/>
  <c r="V41" i="277"/>
  <c r="T41" i="277"/>
  <c r="AD46" i="277"/>
  <c r="AA46" i="277"/>
  <c r="Z46" i="277"/>
  <c r="AB46" i="277"/>
  <c r="AC46" i="277"/>
  <c r="AG41" i="277"/>
  <c r="AF41" i="277"/>
  <c r="AH41" i="277"/>
  <c r="AI41" i="277"/>
  <c r="AJ41" i="277"/>
  <c r="N46" i="277"/>
  <c r="O46" i="277"/>
  <c r="P46" i="277"/>
  <c r="R46" i="277"/>
  <c r="Q46" i="277"/>
  <c r="I49" i="277"/>
  <c r="H49" i="277"/>
  <c r="J49" i="277"/>
  <c r="K49" i="277"/>
  <c r="L49" i="277"/>
  <c r="M49" i="277"/>
  <c r="N43" i="277"/>
  <c r="Q43" i="277"/>
  <c r="O43" i="277"/>
  <c r="P43" i="277"/>
  <c r="R43" i="277"/>
  <c r="T50" i="277"/>
  <c r="U50" i="277"/>
  <c r="V50" i="277"/>
  <c r="W50" i="277"/>
  <c r="X50" i="277"/>
  <c r="T38" i="277"/>
  <c r="U38" i="277"/>
  <c r="V38" i="277"/>
  <c r="W38" i="277"/>
  <c r="X38" i="277"/>
  <c r="AC45" i="277"/>
  <c r="AD45" i="277"/>
  <c r="AB45" i="277"/>
  <c r="Z45" i="277"/>
  <c r="AA45" i="277"/>
  <c r="AF40" i="277"/>
  <c r="AI40" i="277"/>
  <c r="AG40" i="277"/>
  <c r="AH40" i="277"/>
  <c r="AJ40" i="277"/>
  <c r="E42" i="277"/>
  <c r="D42" i="277"/>
  <c r="F42" i="277"/>
  <c r="B42" i="277"/>
  <c r="C42" i="277"/>
  <c r="P42" i="277"/>
  <c r="Q42" i="277"/>
  <c r="R42" i="277"/>
  <c r="O42" i="277"/>
  <c r="N42" i="277"/>
  <c r="V49" i="277"/>
  <c r="T49" i="277"/>
  <c r="U49" i="277"/>
  <c r="X49" i="277"/>
  <c r="W49" i="277"/>
  <c r="X37" i="277"/>
  <c r="T37" i="277"/>
  <c r="V37" i="277"/>
  <c r="U37" i="277"/>
  <c r="W37" i="277"/>
  <c r="Z44" i="277"/>
  <c r="AA44" i="277"/>
  <c r="AB44" i="277"/>
  <c r="AC44" i="277"/>
  <c r="AD44" i="277"/>
  <c r="AF51" i="277"/>
  <c r="AG51" i="277"/>
  <c r="AI51" i="277"/>
  <c r="AH51" i="277"/>
  <c r="AJ51" i="277"/>
  <c r="AF39" i="277"/>
  <c r="AG39" i="277"/>
  <c r="AH39" i="277"/>
  <c r="AI39" i="277"/>
  <c r="AJ39" i="277"/>
  <c r="AF43" i="277"/>
  <c r="AI43" i="277"/>
  <c r="AG43" i="277"/>
  <c r="AH43" i="277"/>
  <c r="AJ43" i="277"/>
  <c r="C50" i="277"/>
  <c r="E50" i="277"/>
  <c r="D50" i="277"/>
  <c r="F50" i="277"/>
  <c r="B50" i="277"/>
  <c r="E49" i="277"/>
  <c r="D49" i="277"/>
  <c r="B49" i="277"/>
  <c r="C49" i="277"/>
  <c r="F49" i="277"/>
  <c r="X48" i="277"/>
  <c r="W48" i="277"/>
  <c r="T48" i="277"/>
  <c r="V48" i="277"/>
  <c r="U48" i="277"/>
  <c r="J44" i="277"/>
  <c r="K44" i="277"/>
  <c r="L44" i="277"/>
  <c r="M44" i="277"/>
  <c r="H44" i="277"/>
  <c r="I44" i="277"/>
  <c r="AI49" i="277"/>
  <c r="AJ49" i="277"/>
  <c r="AH49" i="277"/>
  <c r="AF49" i="277"/>
  <c r="AG49" i="277"/>
  <c r="AH37" i="277"/>
  <c r="AG37" i="277"/>
  <c r="AI37" i="277"/>
  <c r="AJ37" i="277"/>
  <c r="AF37" i="277"/>
  <c r="Z48" i="277"/>
  <c r="AA48" i="277"/>
  <c r="AB48" i="277"/>
  <c r="AC48" i="277"/>
  <c r="AD48" i="277"/>
  <c r="D40" i="277"/>
  <c r="F40" i="277"/>
  <c r="B40" i="277"/>
  <c r="E40" i="277"/>
  <c r="C40" i="277"/>
  <c r="R44" i="277"/>
  <c r="N44" i="277"/>
  <c r="P44" i="277"/>
  <c r="Q44" i="277"/>
  <c r="O44" i="277"/>
  <c r="D51" i="277"/>
  <c r="F51" i="277"/>
  <c r="C51" i="277"/>
  <c r="B51" i="277"/>
  <c r="E51" i="277"/>
  <c r="O41" i="277"/>
  <c r="N41" i="277"/>
  <c r="P41" i="277"/>
  <c r="Q41" i="277"/>
  <c r="R41" i="277"/>
  <c r="AG38" i="277"/>
  <c r="AF38" i="277"/>
  <c r="AH38" i="277"/>
  <c r="AI38" i="277"/>
  <c r="AJ38" i="277"/>
  <c r="R21" i="277"/>
  <c r="R52" i="277" s="1"/>
  <c r="N39" i="277"/>
  <c r="R39" i="277"/>
  <c r="O39" i="277"/>
  <c r="Q39" i="277"/>
  <c r="P39" i="277"/>
  <c r="V46" i="277"/>
  <c r="W46" i="277"/>
  <c r="X46" i="277"/>
  <c r="T46" i="277"/>
  <c r="U46" i="277"/>
  <c r="Z41" i="277"/>
  <c r="AA41" i="277"/>
  <c r="AB41" i="277"/>
  <c r="AC41" i="277"/>
  <c r="AD41" i="277"/>
  <c r="AH48" i="277"/>
  <c r="AG48" i="277"/>
  <c r="AF48" i="277"/>
  <c r="AI48" i="277"/>
  <c r="AJ48" i="277"/>
  <c r="O52" i="277"/>
  <c r="U51" i="277"/>
  <c r="V51" i="277"/>
  <c r="X51" i="277"/>
  <c r="W51" i="277"/>
  <c r="T51" i="277"/>
  <c r="B39" i="277"/>
  <c r="C39" i="277"/>
  <c r="E39" i="277"/>
  <c r="D39" i="277"/>
  <c r="F39" i="277"/>
  <c r="E37" i="277"/>
  <c r="F37" i="277"/>
  <c r="B37" i="277"/>
  <c r="C37" i="277"/>
  <c r="D37" i="277"/>
  <c r="AI50" i="277"/>
  <c r="AG50" i="277"/>
  <c r="AF50" i="277"/>
  <c r="AH50" i="277"/>
  <c r="AJ50" i="277"/>
  <c r="C48" i="277"/>
  <c r="B48" i="277"/>
  <c r="D48" i="277"/>
  <c r="E48" i="277"/>
  <c r="F48" i="277"/>
  <c r="T47" i="277"/>
  <c r="U47" i="277"/>
  <c r="V47" i="277"/>
  <c r="X47" i="277"/>
  <c r="W47" i="277"/>
  <c r="C52" i="277"/>
  <c r="J42" i="277"/>
  <c r="K42" i="277"/>
  <c r="M42" i="277"/>
  <c r="L42" i="277"/>
  <c r="H42" i="277"/>
  <c r="I42" i="277"/>
  <c r="O38" i="277"/>
  <c r="Q38" i="277"/>
  <c r="N38" i="277"/>
  <c r="P38" i="277"/>
  <c r="R38" i="277"/>
  <c r="T45" i="277"/>
  <c r="U45" i="277"/>
  <c r="V45" i="277"/>
  <c r="W45" i="277"/>
  <c r="X45" i="277"/>
  <c r="X21" i="277"/>
  <c r="X52" i="277" s="1"/>
  <c r="T52" i="277"/>
  <c r="AD40" i="277"/>
  <c r="AB40" i="277"/>
  <c r="Z40" i="277"/>
  <c r="AC40" i="277"/>
  <c r="AA40" i="277"/>
  <c r="AG47" i="277"/>
  <c r="AJ47" i="277"/>
  <c r="AH47" i="277"/>
  <c r="AI47" i="277"/>
  <c r="AF47" i="277"/>
  <c r="AC52" i="277"/>
  <c r="U39" i="277"/>
  <c r="V39" i="277"/>
  <c r="W39" i="277"/>
  <c r="X39" i="277"/>
  <c r="T39" i="277"/>
  <c r="W52" i="277"/>
  <c r="Z42" i="277"/>
  <c r="AA42" i="277"/>
  <c r="AB42" i="277"/>
  <c r="AD42" i="277"/>
  <c r="AC42" i="277"/>
  <c r="J43" i="277"/>
  <c r="I43" i="277"/>
  <c r="H43" i="277"/>
  <c r="K43" i="277"/>
  <c r="L43" i="277"/>
  <c r="M43" i="277"/>
  <c r="O50" i="277"/>
  <c r="N50" i="277"/>
  <c r="Q50" i="277"/>
  <c r="P50" i="277"/>
  <c r="R50" i="277"/>
  <c r="D45" i="277"/>
  <c r="F45" i="277"/>
  <c r="C45" i="277"/>
  <c r="E45" i="277"/>
  <c r="B45" i="277"/>
  <c r="F21" i="277"/>
  <c r="F52" i="277" s="1"/>
  <c r="B52" i="277"/>
  <c r="I41" i="277"/>
  <c r="H41" i="277"/>
  <c r="K41" i="277"/>
  <c r="L41" i="277"/>
  <c r="M41" i="277"/>
  <c r="J41" i="277"/>
  <c r="Q49" i="277"/>
  <c r="R49" i="277"/>
  <c r="P49" i="277"/>
  <c r="N49" i="277"/>
  <c r="O49" i="277"/>
  <c r="O37" i="277"/>
  <c r="P37" i="277"/>
  <c r="Q37" i="277"/>
  <c r="R37" i="277"/>
  <c r="N37" i="277"/>
  <c r="T44" i="277"/>
  <c r="U44" i="277"/>
  <c r="W44" i="277"/>
  <c r="V44" i="277"/>
  <c r="X44" i="277"/>
  <c r="Z51" i="277"/>
  <c r="AB51" i="277"/>
  <c r="AC51" i="277"/>
  <c r="AA51" i="277"/>
  <c r="AD51" i="277"/>
  <c r="Z39" i="277"/>
  <c r="AC39" i="277"/>
  <c r="AA39" i="277"/>
  <c r="AB39" i="277"/>
  <c r="AD39" i="277"/>
  <c r="AF46" i="277"/>
  <c r="AG46" i="277"/>
  <c r="AJ46" i="277"/>
  <c r="AH46" i="277"/>
  <c r="AI46" i="277"/>
  <c r="AJ21" i="277"/>
  <c r="AJ52" i="277" s="1"/>
  <c r="J38" i="277"/>
  <c r="K38" i="277"/>
  <c r="L38" i="277"/>
  <c r="M38" i="277"/>
  <c r="H38" i="277"/>
  <c r="I38" i="277"/>
  <c r="B41" i="277"/>
  <c r="C41" i="277"/>
  <c r="D41" i="277"/>
  <c r="E41" i="277"/>
  <c r="F41" i="277"/>
  <c r="AD21" i="277"/>
  <c r="AD52" i="277" s="1"/>
  <c r="AA52" i="277"/>
  <c r="E38" i="277"/>
  <c r="D38" i="277"/>
  <c r="B38" i="277"/>
  <c r="F38" i="277"/>
  <c r="C38" i="277"/>
  <c r="H52" i="277"/>
  <c r="V52" i="277"/>
  <c r="F47" i="277"/>
  <c r="E47" i="277"/>
  <c r="B47" i="277"/>
  <c r="C47" i="277"/>
  <c r="D47" i="277"/>
  <c r="B46" i="277"/>
  <c r="F46" i="277"/>
  <c r="E46" i="277"/>
  <c r="C46" i="277"/>
  <c r="D46" i="277"/>
  <c r="B44" i="277"/>
  <c r="D44" i="277"/>
  <c r="E44" i="277"/>
  <c r="C44" i="277"/>
  <c r="F44" i="277"/>
  <c r="L21" i="277"/>
  <c r="I52" i="277" s="1"/>
  <c r="J40" i="277"/>
  <c r="M40" i="277"/>
  <c r="K40" i="277"/>
  <c r="L40" i="277"/>
  <c r="I40" i="277"/>
  <c r="H40" i="277"/>
  <c r="O48" i="277"/>
  <c r="P48" i="277"/>
  <c r="N48" i="277"/>
  <c r="Q48" i="277"/>
  <c r="R48" i="277"/>
  <c r="T43" i="277"/>
  <c r="X43" i="277"/>
  <c r="U43" i="277"/>
  <c r="V43" i="277"/>
  <c r="W43" i="277"/>
  <c r="AB50" i="277"/>
  <c r="AC50" i="277"/>
  <c r="AD50" i="277"/>
  <c r="AA50" i="277"/>
  <c r="Z50" i="277"/>
  <c r="AB38" i="277"/>
  <c r="AC38" i="277"/>
  <c r="AD38" i="277"/>
  <c r="AA38" i="277"/>
  <c r="Z38" i="277"/>
  <c r="AF45" i="277"/>
  <c r="AJ45" i="277"/>
  <c r="AG45" i="277"/>
  <c r="AH45" i="277"/>
  <c r="AI45" i="277"/>
  <c r="I37" i="277"/>
  <c r="J37" i="277"/>
  <c r="L37" i="277"/>
  <c r="M37" i="277"/>
  <c r="H37" i="277"/>
  <c r="K37" i="277"/>
  <c r="J48" i="277"/>
  <c r="K48" i="277"/>
  <c r="M48" i="277"/>
  <c r="L48" i="277"/>
  <c r="H48" i="277"/>
  <c r="I48" i="277"/>
  <c r="I47" i="277"/>
  <c r="J47" i="277"/>
  <c r="H47" i="277"/>
  <c r="K47" i="277"/>
  <c r="L47" i="277"/>
  <c r="M47" i="277"/>
  <c r="J46" i="277"/>
  <c r="M46" i="277"/>
  <c r="K46" i="277"/>
  <c r="L46" i="277"/>
  <c r="H46" i="277"/>
  <c r="I46" i="277"/>
  <c r="I45" i="277"/>
  <c r="H45" i="277"/>
  <c r="K45" i="277"/>
  <c r="L45" i="277"/>
  <c r="J45" i="277"/>
  <c r="M45" i="277"/>
  <c r="AA43" i="277"/>
  <c r="AD43" i="277"/>
  <c r="AB43" i="277"/>
  <c r="AC43" i="277"/>
  <c r="Z43" i="277"/>
  <c r="N40" i="277"/>
  <c r="O40" i="277"/>
  <c r="P40" i="277"/>
  <c r="Q40" i="277"/>
  <c r="R40" i="277"/>
  <c r="N51" i="277"/>
  <c r="O51" i="277"/>
  <c r="Q51" i="277"/>
  <c r="R51" i="277"/>
  <c r="P51" i="277"/>
  <c r="B43" i="277"/>
  <c r="D43" i="277"/>
  <c r="E43" i="277"/>
  <c r="C43" i="277"/>
  <c r="F43" i="277"/>
  <c r="I51" i="277"/>
  <c r="H51" i="277"/>
  <c r="K51" i="277"/>
  <c r="L51" i="277"/>
  <c r="M51" i="277"/>
  <c r="J51" i="277"/>
  <c r="H39" i="277"/>
  <c r="I39" i="277"/>
  <c r="K39" i="277"/>
  <c r="L39" i="277"/>
  <c r="J39" i="277"/>
  <c r="M39" i="277"/>
  <c r="O47" i="277"/>
  <c r="P47" i="277"/>
  <c r="Q47" i="277"/>
  <c r="R47" i="277"/>
  <c r="N47" i="277"/>
  <c r="P52" i="277"/>
  <c r="U42" i="277"/>
  <c r="X42" i="277"/>
  <c r="T42" i="277"/>
  <c r="W42" i="277"/>
  <c r="V42" i="277"/>
  <c r="AA49" i="277"/>
  <c r="Z49" i="277"/>
  <c r="AB49" i="277"/>
  <c r="AC49" i="277"/>
  <c r="AD49" i="277"/>
  <c r="AA37" i="277"/>
  <c r="AC37" i="277"/>
  <c r="AB37" i="277"/>
  <c r="AD37" i="277"/>
  <c r="Z37" i="277"/>
  <c r="AJ44" i="277"/>
  <c r="AF44" i="277"/>
  <c r="AH44" i="277"/>
  <c r="AI44" i="277"/>
  <c r="AG44" i="277"/>
  <c r="P15" i="262"/>
  <c r="O14" i="262"/>
  <c r="P7" i="262"/>
  <c r="O6" i="262"/>
  <c r="O15" i="262"/>
  <c r="N14" i="262"/>
  <c r="O7" i="262"/>
  <c r="N6" i="262"/>
  <c r="M5" i="262"/>
  <c r="R19" i="262"/>
  <c r="Q18" i="262"/>
  <c r="P17" i="262"/>
  <c r="O16" i="262"/>
  <c r="N15" i="262"/>
  <c r="M14" i="262"/>
  <c r="L13" i="262"/>
  <c r="R11" i="262"/>
  <c r="Q10" i="262"/>
  <c r="P9" i="262"/>
  <c r="O8" i="262"/>
  <c r="N7" i="262"/>
  <c r="M6" i="262"/>
  <c r="O20" i="262"/>
  <c r="P18" i="262"/>
  <c r="O17" i="262"/>
  <c r="N16" i="262"/>
  <c r="M15" i="262"/>
  <c r="L14" i="262"/>
  <c r="R12" i="262"/>
  <c r="Q11" i="262"/>
  <c r="P10" i="262"/>
  <c r="O9" i="262"/>
  <c r="N8" i="262"/>
  <c r="M7" i="262"/>
  <c r="L6" i="262"/>
  <c r="L5" i="262"/>
  <c r="P19" i="262"/>
  <c r="O18" i="262"/>
  <c r="N17" i="262"/>
  <c r="M16" i="262"/>
  <c r="L15" i="262"/>
  <c r="R13" i="262"/>
  <c r="Q12" i="262"/>
  <c r="P11" i="262"/>
  <c r="O10" i="262"/>
  <c r="N9" i="262"/>
  <c r="M8" i="262"/>
  <c r="L7" i="262"/>
  <c r="R5" i="262"/>
  <c r="O19" i="262"/>
  <c r="N18" i="262"/>
  <c r="M17" i="262"/>
  <c r="L16" i="262"/>
  <c r="R14" i="262"/>
  <c r="Q13" i="262"/>
  <c r="P12" i="262"/>
  <c r="O11" i="262"/>
  <c r="N10" i="262"/>
  <c r="M9" i="262"/>
  <c r="L8" i="262"/>
  <c r="R6" i="262"/>
  <c r="Q5" i="262"/>
  <c r="N19" i="262"/>
  <c r="M18" i="262"/>
  <c r="R15" i="262"/>
  <c r="Q14" i="262"/>
  <c r="P13" i="262"/>
  <c r="O12" i="262"/>
  <c r="N11" i="262"/>
  <c r="M10" i="262"/>
  <c r="R7" i="262"/>
  <c r="Q6" i="262"/>
  <c r="Q20" i="194"/>
  <c r="R20" i="194" s="1"/>
  <c r="R6" i="194"/>
  <c r="R7" i="194"/>
  <c r="R8" i="194"/>
  <c r="R9" i="194"/>
  <c r="R10" i="194"/>
  <c r="R11" i="194"/>
  <c r="R12" i="194"/>
  <c r="R13" i="194"/>
  <c r="R14" i="194"/>
  <c r="R15" i="194"/>
  <c r="R16" i="194"/>
  <c r="R17" i="194"/>
  <c r="R18" i="194"/>
  <c r="R19" i="194"/>
  <c r="R5" i="194"/>
  <c r="O12" i="194"/>
  <c r="J20" i="194"/>
  <c r="K20" i="194" s="1"/>
  <c r="K5" i="194"/>
  <c r="M5" i="194" s="1"/>
  <c r="K6" i="194"/>
  <c r="M6" i="194" s="1"/>
  <c r="K7" i="194"/>
  <c r="M7" i="194" s="1"/>
  <c r="K8" i="194"/>
  <c r="N8" i="194" s="1"/>
  <c r="K9" i="194"/>
  <c r="O9" i="194" s="1"/>
  <c r="K10" i="194"/>
  <c r="N10" i="194" s="1"/>
  <c r="K11" i="194"/>
  <c r="M11" i="194" s="1"/>
  <c r="K12" i="194"/>
  <c r="N12" i="194" s="1"/>
  <c r="K13" i="194"/>
  <c r="O13" i="194" s="1"/>
  <c r="K14" i="194"/>
  <c r="N14" i="194" s="1"/>
  <c r="K15" i="194"/>
  <c r="M15" i="194" s="1"/>
  <c r="K16" i="194"/>
  <c r="N16" i="194" s="1"/>
  <c r="K17" i="194"/>
  <c r="O17" i="194" s="1"/>
  <c r="K18" i="194"/>
  <c r="N18" i="194" s="1"/>
  <c r="K19" i="194"/>
  <c r="M19" i="194" s="1"/>
  <c r="G6" i="194"/>
  <c r="G7" i="194"/>
  <c r="G8" i="194"/>
  <c r="G9" i="194"/>
  <c r="G10" i="194"/>
  <c r="G11" i="194"/>
  <c r="G12" i="194"/>
  <c r="G13" i="194"/>
  <c r="G14" i="194"/>
  <c r="G15" i="194"/>
  <c r="G16" i="194"/>
  <c r="G17" i="194"/>
  <c r="G18" i="194"/>
  <c r="G19" i="194"/>
  <c r="G5" i="194"/>
  <c r="F20" i="194"/>
  <c r="G20" i="194" s="1"/>
  <c r="D6" i="194"/>
  <c r="D7" i="194"/>
  <c r="D8" i="194"/>
  <c r="D9" i="194"/>
  <c r="D10" i="194"/>
  <c r="D11" i="194"/>
  <c r="D12" i="194"/>
  <c r="D13" i="194"/>
  <c r="D14" i="194"/>
  <c r="D15" i="194"/>
  <c r="D16" i="194"/>
  <c r="D17" i="194"/>
  <c r="D18" i="194"/>
  <c r="D19" i="194"/>
  <c r="D5" i="194"/>
  <c r="C20" i="194"/>
  <c r="D20" i="194" s="1"/>
  <c r="J7" i="261"/>
  <c r="J8" i="261"/>
  <c r="J9" i="261"/>
  <c r="J10" i="261"/>
  <c r="J11" i="261"/>
  <c r="J12" i="261"/>
  <c r="J13" i="261"/>
  <c r="J14" i="261"/>
  <c r="J15" i="261"/>
  <c r="J16" i="261"/>
  <c r="J17" i="261"/>
  <c r="J18" i="261"/>
  <c r="J19" i="261"/>
  <c r="J20" i="261"/>
  <c r="J6" i="261"/>
  <c r="G7" i="261"/>
  <c r="G8" i="261"/>
  <c r="G9" i="261"/>
  <c r="G10" i="261"/>
  <c r="G11" i="261"/>
  <c r="G12" i="261"/>
  <c r="G13" i="261"/>
  <c r="G14" i="261"/>
  <c r="G15" i="261"/>
  <c r="G16" i="261"/>
  <c r="G17" i="261"/>
  <c r="G18" i="261"/>
  <c r="G19" i="261"/>
  <c r="G20" i="261"/>
  <c r="G6" i="261"/>
  <c r="D7" i="261"/>
  <c r="D8" i="261"/>
  <c r="D9" i="261"/>
  <c r="D10" i="261"/>
  <c r="D11" i="261"/>
  <c r="D12" i="261"/>
  <c r="D13" i="261"/>
  <c r="D14" i="261"/>
  <c r="D15" i="261"/>
  <c r="D16" i="261"/>
  <c r="D17" i="261"/>
  <c r="D18" i="261"/>
  <c r="D19" i="261"/>
  <c r="D20" i="261"/>
  <c r="D6" i="261"/>
  <c r="I21" i="261"/>
  <c r="F21" i="261"/>
  <c r="G21" i="261" s="1"/>
  <c r="C21" i="261"/>
  <c r="D21" i="261" s="1"/>
  <c r="B21" i="261"/>
  <c r="J21" i="261" s="1"/>
  <c r="AF52" i="277" l="1"/>
  <c r="D52" i="277"/>
  <c r="AH52" i="277"/>
  <c r="U52" i="277"/>
  <c r="AI52" i="277"/>
  <c r="E52" i="277"/>
  <c r="J52" i="277"/>
  <c r="Z52" i="277"/>
  <c r="Q52" i="277"/>
  <c r="M52" i="277"/>
  <c r="L52" i="277"/>
  <c r="AG52" i="277"/>
  <c r="K52" i="277"/>
  <c r="O10" i="194"/>
  <c r="O16" i="194"/>
  <c r="O8" i="194"/>
  <c r="O18" i="194"/>
  <c r="O14" i="194"/>
  <c r="O6" i="194"/>
  <c r="O5" i="194"/>
  <c r="M16" i="194"/>
  <c r="M12" i="194"/>
  <c r="M8" i="194"/>
  <c r="M18" i="194"/>
  <c r="M14" i="194"/>
  <c r="M10" i="194"/>
  <c r="N20" i="194"/>
  <c r="O20" i="194"/>
  <c r="M20" i="194"/>
  <c r="N17" i="194"/>
  <c r="N13" i="194"/>
  <c r="N9" i="194"/>
  <c r="N5" i="194"/>
  <c r="O19" i="194"/>
  <c r="M17" i="194"/>
  <c r="O15" i="194"/>
  <c r="M13" i="194"/>
  <c r="O11" i="194"/>
  <c r="M9" i="194"/>
  <c r="O7" i="194"/>
  <c r="N6" i="194"/>
  <c r="N19" i="194"/>
  <c r="N15" i="194"/>
  <c r="N11" i="194"/>
  <c r="N7" i="194"/>
  <c r="L20" i="262"/>
  <c r="R20" i="262"/>
  <c r="M20" i="262"/>
  <c r="P20" i="262"/>
  <c r="Q20" i="262"/>
  <c r="N20" i="262"/>
  <c r="B23" i="298" l="1"/>
  <c r="C23" i="298"/>
  <c r="D23" i="298"/>
  <c r="AK254" i="294" l="1"/>
  <c r="AJ254" i="294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K262" i="294" s="1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K237" i="294"/>
  <c r="AJ235" i="294"/>
  <c r="AK235" i="294" s="1"/>
  <c r="AJ236" i="294"/>
  <c r="AK236" i="294" s="1"/>
  <c r="AJ237" i="294"/>
  <c r="AJ238" i="294"/>
  <c r="AK238" i="294" s="1"/>
  <c r="AJ239" i="294"/>
  <c r="AK239" i="294" s="1"/>
  <c r="AJ240" i="294"/>
  <c r="AK240" i="294" s="1"/>
  <c r="AJ241" i="294"/>
  <c r="AK241" i="294" s="1"/>
  <c r="AJ242" i="294"/>
  <c r="AK242" i="294" s="1"/>
  <c r="AJ243" i="294"/>
  <c r="AK243" i="294" s="1"/>
  <c r="AJ244" i="294"/>
  <c r="AK244" i="294" s="1"/>
  <c r="AJ245" i="294"/>
  <c r="AK245" i="294" s="1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34" i="294" s="1"/>
  <c r="AK216" i="294"/>
  <c r="AJ216" i="294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K224" i="294" s="1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J140" i="294"/>
  <c r="AK140" i="294" s="1"/>
  <c r="AJ141" i="294"/>
  <c r="AK141" i="294" s="1"/>
  <c r="AJ142" i="294"/>
  <c r="AK142" i="294" s="1"/>
  <c r="AJ143" i="294"/>
  <c r="AK143" i="294" s="1"/>
  <c r="AJ144" i="294"/>
  <c r="AK144" i="294" s="1"/>
  <c r="AJ145" i="294"/>
  <c r="AK145" i="294" s="1"/>
  <c r="AJ146" i="294"/>
  <c r="AK146" i="294" s="1"/>
  <c r="AJ147" i="294"/>
  <c r="AK147" i="294" s="1"/>
  <c r="AJ148" i="294"/>
  <c r="AK148" i="294" s="1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K156" i="294" s="1"/>
  <c r="AJ157" i="294"/>
  <c r="AK157" i="294" s="1"/>
  <c r="AJ139" i="294"/>
  <c r="AK139" i="294" s="1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K127" i="294" s="1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02" i="294"/>
  <c r="AK106" i="294"/>
  <c r="AJ102" i="294"/>
  <c r="AJ103" i="294"/>
  <c r="AK103" i="294" s="1"/>
  <c r="AJ104" i="294"/>
  <c r="AK104" i="294" s="1"/>
  <c r="AJ105" i="294"/>
  <c r="AK105" i="294" s="1"/>
  <c r="AJ106" i="294"/>
  <c r="AJ107" i="294"/>
  <c r="AK107" i="294" s="1"/>
  <c r="AJ108" i="294"/>
  <c r="AK108" i="294" s="1"/>
  <c r="AJ109" i="294"/>
  <c r="AK109" i="294" s="1"/>
  <c r="AJ110" i="294"/>
  <c r="AK110" i="294" s="1"/>
  <c r="AJ111" i="294"/>
  <c r="AK111" i="294" s="1"/>
  <c r="AJ112" i="294"/>
  <c r="AK112" i="294" s="1"/>
  <c r="AJ113" i="294"/>
  <c r="AK113" i="294" s="1"/>
  <c r="AJ114" i="294"/>
  <c r="AK114" i="294" s="1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</calcChain>
</file>

<file path=xl/comments1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<sst xmlns="http://schemas.openxmlformats.org/spreadsheetml/2006/main" count="3205" uniqueCount="236">
  <si>
    <t>المحافظة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</si>
  <si>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</si>
  <si>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</si>
  <si>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</si>
  <si>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</si>
  <si>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</si>
  <si>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</si>
  <si>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</si>
  <si>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</si>
  <si>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</si>
  <si>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</si>
  <si>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</si>
  <si>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</si>
  <si>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</si>
  <si>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</si>
  <si>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</si>
  <si>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</si>
  <si>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</si>
  <si>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</si>
  <si>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</si>
  <si>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اخرى</t>
  </si>
  <si>
    <t xml:space="preserve">كركوك </t>
  </si>
  <si>
    <t xml:space="preserve">كربلاء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</si>
  <si>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</si>
  <si>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</si>
  <si>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</si>
  <si>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</si>
  <si>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</si>
  <si>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>عدد وحدات المعالجة الكلي</t>
  </si>
  <si>
    <t>عاملة</t>
  </si>
  <si>
    <t>متوقفة</t>
  </si>
  <si>
    <t>العدد</t>
  </si>
  <si>
    <t xml:space="preserve">أحادي اوكسيد الكربون </t>
  </si>
  <si>
    <t xml:space="preserve">أحادي اوكسيد النتروجين </t>
  </si>
  <si>
    <t>كبريتيد الهيدروجين</t>
  </si>
  <si>
    <t>الكلورين</t>
  </si>
  <si>
    <t>الفلورين</t>
  </si>
  <si>
    <t>اوكسيد النتروز</t>
  </si>
  <si>
    <t xml:space="preserve"> NO</t>
  </si>
  <si>
    <t xml:space="preserve"> CO</t>
  </si>
  <si>
    <t xml:space="preserve">الميثان </t>
  </si>
  <si>
    <t>TSP</t>
  </si>
  <si>
    <t>CFCS</t>
  </si>
  <si>
    <t xml:space="preserve">حرق الغازات </t>
  </si>
  <si>
    <t>الأمتزاز</t>
  </si>
  <si>
    <t>المداخن</t>
  </si>
  <si>
    <t>كفوءة</t>
  </si>
  <si>
    <t>متوسطة</t>
  </si>
  <si>
    <t xml:space="preserve">ضعيفة </t>
  </si>
  <si>
    <t xml:space="preserve">لا تعمل 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</si>
  <si>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</si>
  <si>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</si>
  <si>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</si>
  <si>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</si>
  <si>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</si>
  <si>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</si>
  <si>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</si>
  <si>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</si>
  <si>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</si>
  <si>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</si>
  <si>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العدد </t>
  </si>
  <si>
    <t xml:space="preserve">ديالى </t>
  </si>
  <si>
    <t>أكاسيد الرصاص</t>
  </si>
  <si>
    <t>PbOx</t>
  </si>
  <si>
    <t>كمية الوقود أو الطاقة المستخدمة في إلإنتاج حسب النوع والمحافظة لسنة 2011</t>
  </si>
  <si>
    <t>سايكلونات</t>
  </si>
  <si>
    <t>مرسبات الكتروستاتيكية</t>
  </si>
  <si>
    <t>أخرى</t>
  </si>
  <si>
    <t xml:space="preserve">ثلاثي اوكسيد الكبريت </t>
  </si>
  <si>
    <t xml:space="preserve">رباعي أوكسيد الكبريت </t>
  </si>
  <si>
    <t xml:space="preserve">ثنائي اوكسيد الكربون </t>
  </si>
  <si>
    <t xml:space="preserve"> المعامل التي تطرح ملوثات الهواء</t>
  </si>
  <si>
    <t>جدول (26)</t>
  </si>
  <si>
    <t xml:space="preserve">عدد وسائل السيطرة على الغازات </t>
  </si>
  <si>
    <t xml:space="preserve">عدد وسائل السيطرة على الدقائق </t>
  </si>
  <si>
    <t xml:space="preserve">كمية الوقود أو الطاقة المستخدمة في الأنتاج حسب النوع </t>
  </si>
  <si>
    <t>جدول (60)</t>
  </si>
  <si>
    <t xml:space="preserve">ثنائي اوكسيد الكبريت </t>
  </si>
  <si>
    <t>الجسيمات العالقة (الدخان الأسود)</t>
  </si>
  <si>
    <t>الأمونيا ومركبات الأمونيوم</t>
  </si>
  <si>
    <t>الدقائق العالقة</t>
  </si>
  <si>
    <t>SS</t>
  </si>
  <si>
    <t>مرشحات كيسية (فلاتر)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</si>
  <si>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</si>
  <si>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</si>
  <si>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</si>
  <si>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</si>
  <si>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</si>
  <si>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</si>
  <si>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النسبة المئوية للمعامل حسب نوع ملوثات الهواء المطروحة %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</si>
  <si>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</si>
  <si>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</si>
  <si>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</si>
  <si>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</si>
  <si>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</si>
  <si>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</si>
  <si>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</si>
  <si>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</si>
  <si>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</si>
  <si>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</si>
  <si>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</si>
  <si>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</si>
  <si>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</si>
  <si>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</si>
  <si>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</si>
  <si>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</si>
  <si>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</si>
  <si>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</si>
  <si>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</si>
  <si>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</si>
  <si>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</si>
  <si>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بخار ماء</t>
  </si>
  <si>
    <t>اتربة غبار</t>
  </si>
  <si>
    <t>رذاذ السمنت</t>
  </si>
  <si>
    <t xml:space="preserve">مواد عضوية طيارة </t>
  </si>
  <si>
    <t>VOC</t>
  </si>
  <si>
    <t>غازات مختلفة</t>
  </si>
  <si>
    <t>أوكسيد الزنك</t>
  </si>
  <si>
    <t>ZnO</t>
  </si>
  <si>
    <t>أكاسيد الحديد</t>
  </si>
  <si>
    <t>أكاسيد الكروم</t>
  </si>
  <si>
    <t>رذاذ باودر الصبغ</t>
  </si>
  <si>
    <t>دخان أبيض</t>
  </si>
  <si>
    <t>فورمالين</t>
  </si>
  <si>
    <t>مثيل برومايد</t>
  </si>
  <si>
    <t>النسبة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</si>
  <si>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</si>
  <si>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</si>
  <si>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</si>
  <si>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</si>
  <si>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</si>
  <si>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</si>
  <si>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</si>
  <si>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</si>
  <si>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</si>
  <si>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</si>
  <si>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</si>
  <si>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</si>
  <si>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</si>
  <si>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</si>
  <si>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 xml:space="preserve">سايكلونات </t>
  </si>
  <si>
    <t xml:space="preserve">مرشحات كيسية (فلاتر) </t>
  </si>
  <si>
    <t xml:space="preserve">اخرى 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</si>
  <si>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</si>
  <si>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</si>
  <si>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</si>
  <si>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</si>
  <si>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</si>
  <si>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</si>
  <si>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</si>
  <si>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</si>
  <si>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</si>
  <si>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</si>
  <si>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</si>
  <si>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</si>
  <si>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</si>
  <si>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</si>
  <si>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</si>
  <si>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</si>
  <si>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>SO₃</t>
  </si>
  <si>
    <t>المواد الهيدروكربونية عدا الميثان</t>
  </si>
  <si>
    <t xml:space="preserve">الأمتزاز </t>
  </si>
  <si>
    <t xml:space="preserve">المداخن </t>
  </si>
  <si>
    <t>أبراج إمتصاص</t>
  </si>
  <si>
    <t>المعامل التي تمتلك أجهزة تنظيم الهواء والوقود في عملية الإحتراق</t>
  </si>
  <si>
    <t>معدل إرتفاع المدخنة (م)</t>
  </si>
  <si>
    <t xml:space="preserve">المعامل التي تمتلك مداخن </t>
  </si>
  <si>
    <t xml:space="preserve">كلورو فلورو كربون </t>
  </si>
  <si>
    <t>حامضية كربونية</t>
  </si>
  <si>
    <t xml:space="preserve">عدد وسائل السيطرة على الغازات والتوزيع النسبي لها حسب النوع والمحافظة </t>
  </si>
  <si>
    <t xml:space="preserve">عدد وسائل السيطرة على الغازات حسب النوع وكفاءة العمل والمحافظة </t>
  </si>
  <si>
    <t xml:space="preserve">التوزيع النسبي لوسائل السيطرة على الغازات حسب النوع وكفاءة العمل والمحافظة </t>
  </si>
  <si>
    <t xml:space="preserve">عدد وسائل السيطرة على الدقائق والتوزيع النسبي لها حسب النوع والمحافظة </t>
  </si>
  <si>
    <t>عدد وسائل السيطرة على الدقائق حسب النوع وكفاءة العمل والمحافظة</t>
  </si>
  <si>
    <t>التوزيع النسبي لوسائل السيطرة على الدقائق حسب النوع وكفاءة العمل والمحافظة</t>
  </si>
  <si>
    <t xml:space="preserve">عدد ونسبة المعامل التي تمتلك مداخن وأجهزة تنظيم الهواء والوقود في عملية الإحتراق ومولدات عاملة حسب المحافظة </t>
  </si>
  <si>
    <t xml:space="preserve">غسل (الغاز أو الأبخرة) بالسائل </t>
  </si>
  <si>
    <t>الإجمالي</t>
  </si>
  <si>
    <t xml:space="preserve"> النسبة </t>
  </si>
  <si>
    <t xml:space="preserve">النسبة </t>
  </si>
  <si>
    <t>FeOx</t>
  </si>
  <si>
    <t>عدد المعامل التي تطرح ملوثات الهواء والنسبة المئوية لها حسب نوع الملوث والمحافظة</t>
  </si>
  <si>
    <t xml:space="preserve">  النسبة  </t>
  </si>
  <si>
    <t xml:space="preserve"> النسبة  </t>
  </si>
  <si>
    <t>غسل (الغاز أوالأبخرة) بالسائل</t>
  </si>
  <si>
    <t xml:space="preserve">مرسبات الكتروستاتيكية </t>
  </si>
  <si>
    <t>عدد المعامل التي تطرح ملوثات الهواء</t>
  </si>
  <si>
    <t xml:space="preserve">عدد أجهزة تنظيم الهواء والوقود  </t>
  </si>
  <si>
    <t>عدد المعامل التي تمت مقابلتها</t>
  </si>
  <si>
    <t>عدد وسائل السيطرة على الغازات حسب النوع والكفاءة</t>
  </si>
  <si>
    <t>عدد وسائل السيطرة على الدقائق حسب النوع والكفاءة</t>
  </si>
  <si>
    <t>التوزيع النسبي لوسائل السيطرة على الغازات حسب النوع والكفاءة %</t>
  </si>
  <si>
    <t>التوزيع النسبي لوسائل السيطرة على الدقائق %</t>
  </si>
  <si>
    <t>التوزيع النسبي لوسائل السيطرة على الدقائق حسب النوع والكفاءة %</t>
  </si>
  <si>
    <t>التوزيع النسبي لأجهزة تنظيم الهواء والوقود %</t>
  </si>
  <si>
    <t>معدل إرتفاع العادم في المولدات (م)</t>
  </si>
  <si>
    <t xml:space="preserve">عدد ونسبة المعامل التي تمتلك وسائل السيطرة على ملوثات الهواء (الغازات والدقائق) حسب المحافظة </t>
  </si>
  <si>
    <t xml:space="preserve"> المعامل التي تمتلك وسائل السيطرة على ملوثات الهواء</t>
  </si>
  <si>
    <t xml:space="preserve"> المعامل التي تمتلك وسائل السيطرة على الغازات</t>
  </si>
  <si>
    <t xml:space="preserve"> المعامل التي تمتلك وسائل السيطرة على الدقائق</t>
  </si>
  <si>
    <t>قسم أحصاءات البيئة ــ هيأة الإحصاء ونظم المعلومات الجغرافية / العراق</t>
  </si>
  <si>
    <t xml:space="preserve">عدد المعامل التي تمتلك وسائل السيطرة على الغازات </t>
  </si>
  <si>
    <t xml:space="preserve">التوزيع النسبي لوسائل السيطرة على الغازات % </t>
  </si>
  <si>
    <t xml:space="preserve">عدد المعامل التي تمتلك وسائل السيطرة على الدقائق </t>
  </si>
  <si>
    <r>
      <t>SO</t>
    </r>
    <r>
      <rPr>
        <b/>
        <vertAlign val="subscript"/>
        <sz val="9"/>
        <color theme="1"/>
        <rFont val="Times New Roman"/>
        <family val="1"/>
      </rPr>
      <t>2</t>
    </r>
  </si>
  <si>
    <r>
      <t>SO</t>
    </r>
    <r>
      <rPr>
        <b/>
        <vertAlign val="subscript"/>
        <sz val="9"/>
        <color theme="1"/>
        <rFont val="Times New Roman"/>
        <family val="1"/>
      </rPr>
      <t>4</t>
    </r>
  </si>
  <si>
    <r>
      <t>NO</t>
    </r>
    <r>
      <rPr>
        <b/>
        <vertAlign val="subscript"/>
        <sz val="9"/>
        <color theme="1"/>
        <rFont val="Times New Roman"/>
        <family val="1"/>
      </rPr>
      <t>2</t>
    </r>
  </si>
  <si>
    <r>
      <t>NO</t>
    </r>
    <r>
      <rPr>
        <b/>
        <vertAlign val="subscript"/>
        <sz val="9"/>
        <color theme="1"/>
        <rFont val="Times New Roman"/>
        <family val="1"/>
      </rPr>
      <t>3</t>
    </r>
  </si>
  <si>
    <r>
      <t>CO</t>
    </r>
    <r>
      <rPr>
        <b/>
        <vertAlign val="subscript"/>
        <sz val="9"/>
        <color theme="1"/>
        <rFont val="Times New Roman"/>
        <family val="1"/>
      </rPr>
      <t>2</t>
    </r>
  </si>
  <si>
    <r>
      <t>CH</t>
    </r>
    <r>
      <rPr>
        <b/>
        <vertAlign val="subscript"/>
        <sz val="9"/>
        <color theme="1"/>
        <rFont val="Times New Roman"/>
        <family val="1"/>
      </rPr>
      <t>4</t>
    </r>
  </si>
  <si>
    <r>
      <t>N</t>
    </r>
    <r>
      <rPr>
        <b/>
        <vertAlign val="subscript"/>
        <sz val="9"/>
        <color theme="1"/>
        <rFont val="Times New Roman"/>
        <family val="1"/>
      </rPr>
      <t>2</t>
    </r>
    <r>
      <rPr>
        <b/>
        <sz val="9"/>
        <color theme="1"/>
        <rFont val="Arial"/>
        <family val="2"/>
      </rPr>
      <t>O</t>
    </r>
  </si>
  <si>
    <r>
      <t>H</t>
    </r>
    <r>
      <rPr>
        <b/>
        <vertAlign val="subscript"/>
        <sz val="9"/>
        <color theme="1"/>
        <rFont val="Times New Roman"/>
        <family val="1"/>
      </rPr>
      <t>2</t>
    </r>
    <r>
      <rPr>
        <b/>
        <sz val="9"/>
        <color theme="1"/>
        <rFont val="Arial"/>
        <family val="2"/>
      </rPr>
      <t>S</t>
    </r>
  </si>
  <si>
    <r>
      <t>NH</t>
    </r>
    <r>
      <rPr>
        <b/>
        <vertAlign val="subscript"/>
        <sz val="9"/>
        <color theme="1"/>
        <rFont val="Times New Roman"/>
        <family val="1"/>
      </rPr>
      <t>3</t>
    </r>
  </si>
  <si>
    <r>
      <t>Cl</t>
    </r>
    <r>
      <rPr>
        <b/>
        <vertAlign val="subscript"/>
        <sz val="9"/>
        <color theme="1"/>
        <rFont val="Times New Roman"/>
        <family val="1"/>
      </rPr>
      <t>2</t>
    </r>
  </si>
  <si>
    <r>
      <t>F</t>
    </r>
    <r>
      <rPr>
        <b/>
        <vertAlign val="subscript"/>
        <sz val="9"/>
        <color theme="1"/>
        <rFont val="Times New Roman"/>
        <family val="1"/>
      </rPr>
      <t>2</t>
    </r>
  </si>
  <si>
    <r>
      <t>H</t>
    </r>
    <r>
      <rPr>
        <b/>
        <vertAlign val="subscript"/>
        <sz val="9"/>
        <color theme="1"/>
        <rFont val="Times New Roman"/>
        <family val="1"/>
      </rPr>
      <t>2</t>
    </r>
    <r>
      <rPr>
        <b/>
        <sz val="9"/>
        <color theme="1"/>
        <rFont val="Arial"/>
        <family val="2"/>
      </rPr>
      <t>O</t>
    </r>
  </si>
  <si>
    <r>
      <t>CrO</t>
    </r>
    <r>
      <rPr>
        <b/>
        <vertAlign val="subscript"/>
        <sz val="9"/>
        <color theme="1"/>
        <rFont val="Times New Roman"/>
        <family val="1"/>
      </rPr>
      <t>x</t>
    </r>
  </si>
  <si>
    <r>
      <t>CH</t>
    </r>
    <r>
      <rPr>
        <b/>
        <vertAlign val="subscript"/>
        <sz val="9"/>
        <color theme="1"/>
        <rFont val="Times New Roman"/>
        <family val="1"/>
      </rPr>
      <t>2</t>
    </r>
    <r>
      <rPr>
        <b/>
        <sz val="9"/>
        <color theme="1"/>
        <rFont val="Arial"/>
        <family val="2"/>
      </rPr>
      <t>O</t>
    </r>
  </si>
  <si>
    <r>
      <t>CH</t>
    </r>
    <r>
      <rPr>
        <b/>
        <sz val="9"/>
        <color theme="1"/>
        <rFont val="Times New Roman"/>
        <family val="1"/>
      </rPr>
      <t>3</t>
    </r>
    <r>
      <rPr>
        <sz val="9"/>
        <color theme="1"/>
        <rFont val="Arial"/>
        <family val="2"/>
      </rPr>
      <t>B</t>
    </r>
    <r>
      <rPr>
        <b/>
        <sz val="9"/>
        <color theme="1"/>
        <rFont val="Times New Roman"/>
        <family val="1"/>
      </rPr>
      <t>r</t>
    </r>
  </si>
  <si>
    <t>عدد المعامل التي تطرح ملوثات الهواء والتوزيع النسبي لها حسب نوع الملوث والمحافظة</t>
  </si>
  <si>
    <t>التوزيع النسبي للمعامل حسب نوع ملوثات الهواء المطروحة %</t>
  </si>
  <si>
    <t xml:space="preserve">ثنائي أوكسيد النتروجين (النتريت) </t>
  </si>
  <si>
    <t xml:space="preserve">ثلاثي أوكسيد النتروجين (النترات) </t>
  </si>
  <si>
    <t>المعامل التي تمتلك مولدات عاملة ذات سعة 100 KV أو أكثر</t>
  </si>
  <si>
    <t xml:space="preserve"> (74) جدول</t>
  </si>
  <si>
    <t xml:space="preserve"> (74) تابع / جدول</t>
  </si>
  <si>
    <t xml:space="preserve"> (75) جدول</t>
  </si>
  <si>
    <t xml:space="preserve"> (76) جدول</t>
  </si>
  <si>
    <t xml:space="preserve"> (77) جدول</t>
  </si>
  <si>
    <t xml:space="preserve"> (77) تابع / جدول</t>
  </si>
  <si>
    <t xml:space="preserve"> (78) جدول</t>
  </si>
  <si>
    <t xml:space="preserve"> (78) تابع / جدول</t>
  </si>
  <si>
    <t xml:space="preserve"> (79) جدول</t>
  </si>
  <si>
    <t xml:space="preserve"> (80) جدول</t>
  </si>
  <si>
    <t xml:space="preserve"> (81) جدول</t>
  </si>
  <si>
    <t xml:space="preserve"> (82)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</si>
</sst>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####.0"/>
    <numFmt numFmtId="167" formatCode="###0"/>
    <numFmt numFmtId="168" formatCode="_(* #,##0_);_(* \(#,##0\);_(* &quot;-&quot;??_);_(@_)"/>
  </numFmts>
  <fonts count="22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  <scheme val="major"/>
    </font>
    <font>
      <b/>
      <vertAlign val="subscript"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5" fillId="0" borderId="0"/>
    <xf numFmtId="164" fontId="17" fillId="0" borderId="0" applyFont="0" applyFill="0" applyBorder="0" applyAlignment="0" applyProtection="0"/>
  </cellStyleXfs>
  <cellXfs count="28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7" fillId="3" borderId="2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wrapText="1"/>
    </xf>
    <xf numFmtId="0" fontId="10" fillId="0" borderId="33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167" fontId="10" fillId="0" borderId="11" xfId="0" applyNumberFormat="1" applyFont="1" applyBorder="1" applyAlignment="1">
      <alignment horizontal="right" vertical="top"/>
    </xf>
    <xf numFmtId="167" fontId="10" fillId="0" borderId="16" xfId="0" applyNumberFormat="1" applyFont="1" applyBorder="1" applyAlignment="1">
      <alignment horizontal="right" vertical="top"/>
    </xf>
    <xf numFmtId="0" fontId="10" fillId="0" borderId="34" xfId="0" applyFont="1" applyBorder="1" applyAlignment="1">
      <alignment horizontal="right" vertical="top" wrapText="1"/>
    </xf>
    <xf numFmtId="0" fontId="10" fillId="0" borderId="12" xfId="0" applyFont="1" applyBorder="1" applyAlignment="1">
      <alignment horizontal="right" vertical="top" wrapText="1"/>
    </xf>
    <xf numFmtId="167" fontId="10" fillId="0" borderId="12" xfId="0" applyNumberFormat="1" applyFont="1" applyBorder="1" applyAlignment="1">
      <alignment horizontal="right" vertical="top"/>
    </xf>
    <xf numFmtId="167" fontId="10" fillId="0" borderId="17" xfId="0" applyNumberFormat="1" applyFont="1" applyBorder="1" applyAlignment="1">
      <alignment horizontal="right" vertical="top"/>
    </xf>
    <xf numFmtId="0" fontId="10" fillId="0" borderId="17" xfId="0" applyFont="1" applyBorder="1" applyAlignment="1">
      <alignment horizontal="right" vertical="top" wrapText="1"/>
    </xf>
    <xf numFmtId="167" fontId="10" fillId="0" borderId="34" xfId="0" applyNumberFormat="1" applyFont="1" applyBorder="1" applyAlignment="1">
      <alignment horizontal="right" vertical="top"/>
    </xf>
    <xf numFmtId="167" fontId="10" fillId="0" borderId="37" xfId="0" applyNumberFormat="1" applyFont="1" applyBorder="1" applyAlignment="1">
      <alignment horizontal="right" vertical="top"/>
    </xf>
    <xf numFmtId="167" fontId="10" fillId="0" borderId="13" xfId="0" applyNumberFormat="1" applyFont="1" applyBorder="1" applyAlignment="1">
      <alignment horizontal="right" vertical="top"/>
    </xf>
    <xf numFmtId="167" fontId="10" fillId="0" borderId="18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right" vertical="top" wrapText="1"/>
    </xf>
    <xf numFmtId="0" fontId="10" fillId="0" borderId="45" xfId="0" applyFont="1" applyBorder="1" applyAlignment="1">
      <alignment horizontal="right" vertical="top" wrapText="1"/>
    </xf>
    <xf numFmtId="167" fontId="10" fillId="0" borderId="45" xfId="0" applyNumberFormat="1" applyFont="1" applyBorder="1" applyAlignment="1">
      <alignment horizontal="right" vertical="top"/>
    </xf>
    <xf numFmtId="167" fontId="10" fillId="0" borderId="46" xfId="0" applyNumberFormat="1" applyFont="1" applyBorder="1" applyAlignment="1">
      <alignment horizontal="right" vertical="top"/>
    </xf>
    <xf numFmtId="167" fontId="10" fillId="0" borderId="47" xfId="0" applyNumberFormat="1" applyFont="1" applyBorder="1" applyAlignment="1">
      <alignment horizontal="right" vertical="top"/>
    </xf>
    <xf numFmtId="0" fontId="6" fillId="0" borderId="48" xfId="0" applyFont="1" applyBorder="1" applyAlignment="1">
      <alignment vertical="center"/>
    </xf>
    <xf numFmtId="167" fontId="10" fillId="0" borderId="44" xfId="0" applyNumberFormat="1" applyFont="1" applyBorder="1" applyAlignment="1">
      <alignment horizontal="right" vertical="top"/>
    </xf>
    <xf numFmtId="0" fontId="6" fillId="0" borderId="0" xfId="0" applyFont="1" applyAlignment="1">
      <alignment vertical="center"/>
    </xf>
    <xf numFmtId="0" fontId="15" fillId="0" borderId="0" xfId="2"/>
    <xf numFmtId="0" fontId="16" fillId="6" borderId="31" xfId="2" applyFont="1" applyFill="1" applyBorder="1" applyAlignment="1">
      <alignment horizontal="center" wrapText="1"/>
    </xf>
    <xf numFmtId="0" fontId="16" fillId="0" borderId="14" xfId="2" applyFont="1" applyBorder="1" applyAlignment="1">
      <alignment horizontal="center" wrapText="1"/>
    </xf>
    <xf numFmtId="0" fontId="16" fillId="6" borderId="14" xfId="2" applyFont="1" applyFill="1" applyBorder="1" applyAlignment="1">
      <alignment horizontal="center" wrapText="1"/>
    </xf>
    <xf numFmtId="0" fontId="16" fillId="7" borderId="14" xfId="2" applyFont="1" applyFill="1" applyBorder="1" applyAlignment="1">
      <alignment horizontal="center" wrapText="1"/>
    </xf>
    <xf numFmtId="0" fontId="16" fillId="0" borderId="15" xfId="2" applyFont="1" applyBorder="1" applyAlignment="1">
      <alignment horizontal="center" wrapText="1"/>
    </xf>
    <xf numFmtId="0" fontId="16" fillId="0" borderId="57" xfId="2" applyFont="1" applyBorder="1" applyAlignment="1">
      <alignment horizontal="center" wrapText="1"/>
    </xf>
    <xf numFmtId="0" fontId="16" fillId="0" borderId="58" xfId="2" applyFont="1" applyBorder="1" applyAlignment="1">
      <alignment horizontal="center" wrapText="1"/>
    </xf>
    <xf numFmtId="0" fontId="16" fillId="0" borderId="59" xfId="2" applyFont="1" applyBorder="1" applyAlignment="1">
      <alignment horizontal="center" wrapText="1"/>
    </xf>
    <xf numFmtId="0" fontId="16" fillId="0" borderId="25" xfId="2" applyFont="1" applyBorder="1" applyAlignment="1">
      <alignment horizontal="left" vertical="top" wrapText="1"/>
    </xf>
    <xf numFmtId="167" fontId="16" fillId="0" borderId="33" xfId="2" applyNumberFormat="1" applyFont="1" applyBorder="1" applyAlignment="1">
      <alignment horizontal="right" vertical="top"/>
    </xf>
    <xf numFmtId="167" fontId="16" fillId="0" borderId="11" xfId="2" applyNumberFormat="1" applyFont="1" applyBorder="1" applyAlignment="1">
      <alignment horizontal="right" vertical="top"/>
    </xf>
    <xf numFmtId="167" fontId="16" fillId="5" borderId="11" xfId="2" applyNumberFormat="1" applyFont="1" applyFill="1" applyBorder="1" applyAlignment="1">
      <alignment horizontal="right" vertical="top"/>
    </xf>
    <xf numFmtId="167" fontId="16" fillId="0" borderId="16" xfId="2" applyNumberFormat="1" applyFont="1" applyBorder="1" applyAlignment="1">
      <alignment horizontal="right" vertical="top"/>
    </xf>
    <xf numFmtId="0" fontId="16" fillId="0" borderId="30" xfId="2" applyFont="1" applyBorder="1" applyAlignment="1">
      <alignment horizontal="left" vertical="top" wrapText="1"/>
    </xf>
    <xf numFmtId="167" fontId="16" fillId="0" borderId="34" xfId="2" applyNumberFormat="1" applyFont="1" applyBorder="1" applyAlignment="1">
      <alignment horizontal="right" vertical="top"/>
    </xf>
    <xf numFmtId="167" fontId="16" fillId="0" borderId="12" xfId="2" applyNumberFormat="1" applyFont="1" applyBorder="1" applyAlignment="1">
      <alignment horizontal="right" vertical="top"/>
    </xf>
    <xf numFmtId="167" fontId="16" fillId="5" borderId="12" xfId="2" applyNumberFormat="1" applyFont="1" applyFill="1" applyBorder="1" applyAlignment="1">
      <alignment horizontal="right" vertical="top"/>
    </xf>
    <xf numFmtId="167" fontId="16" fillId="0" borderId="17" xfId="2" applyNumberFormat="1" applyFont="1" applyBorder="1" applyAlignment="1">
      <alignment horizontal="right" vertical="top"/>
    </xf>
    <xf numFmtId="0" fontId="16" fillId="0" borderId="36" xfId="2" applyFont="1" applyBorder="1" applyAlignment="1">
      <alignment horizontal="left" vertical="top" wrapText="1"/>
    </xf>
    <xf numFmtId="167" fontId="16" fillId="6" borderId="37" xfId="2" applyNumberFormat="1" applyFont="1" applyFill="1" applyBorder="1" applyAlignment="1">
      <alignment horizontal="right" vertical="top"/>
    </xf>
    <xf numFmtId="167" fontId="16" fillId="0" borderId="13" xfId="2" applyNumberFormat="1" applyFont="1" applyBorder="1" applyAlignment="1">
      <alignment horizontal="right" vertical="top"/>
    </xf>
    <xf numFmtId="167" fontId="16" fillId="6" borderId="13" xfId="2" applyNumberFormat="1" applyFont="1" applyFill="1" applyBorder="1" applyAlignment="1">
      <alignment horizontal="right" vertical="top"/>
    </xf>
    <xf numFmtId="167" fontId="16" fillId="7" borderId="13" xfId="2" applyNumberFormat="1" applyFont="1" applyFill="1" applyBorder="1" applyAlignment="1">
      <alignment horizontal="right" vertical="top"/>
    </xf>
    <xf numFmtId="167" fontId="16" fillId="0" borderId="18" xfId="2" applyNumberFormat="1" applyFont="1" applyBorder="1" applyAlignment="1">
      <alignment horizontal="right" vertical="top"/>
    </xf>
    <xf numFmtId="0" fontId="16" fillId="7" borderId="31" xfId="2" applyFont="1" applyFill="1" applyBorder="1" applyAlignment="1">
      <alignment horizontal="center" wrapText="1"/>
    </xf>
    <xf numFmtId="0" fontId="16" fillId="7" borderId="57" xfId="2" applyFont="1" applyFill="1" applyBorder="1" applyAlignment="1">
      <alignment horizontal="center" wrapText="1"/>
    </xf>
    <xf numFmtId="0" fontId="16" fillId="7" borderId="58" xfId="2" applyFont="1" applyFill="1" applyBorder="1" applyAlignment="1">
      <alignment horizontal="center" wrapText="1"/>
    </xf>
    <xf numFmtId="166" fontId="16" fillId="0" borderId="33" xfId="2" applyNumberFormat="1" applyFont="1" applyBorder="1" applyAlignment="1">
      <alignment horizontal="right" vertical="top"/>
    </xf>
    <xf numFmtId="166" fontId="16" fillId="0" borderId="11" xfId="2" applyNumberFormat="1" applyFont="1" applyBorder="1" applyAlignment="1">
      <alignment horizontal="right" vertical="top"/>
    </xf>
    <xf numFmtId="166" fontId="16" fillId="0" borderId="16" xfId="2" applyNumberFormat="1" applyFont="1" applyBorder="1" applyAlignment="1">
      <alignment horizontal="right" vertical="top"/>
    </xf>
    <xf numFmtId="166" fontId="16" fillId="0" borderId="34" xfId="2" applyNumberFormat="1" applyFont="1" applyBorder="1" applyAlignment="1">
      <alignment horizontal="right" vertical="top"/>
    </xf>
    <xf numFmtId="166" fontId="16" fillId="0" borderId="12" xfId="2" applyNumberFormat="1" applyFont="1" applyBorder="1" applyAlignment="1">
      <alignment horizontal="right" vertical="top"/>
    </xf>
    <xf numFmtId="166" fontId="16" fillId="0" borderId="17" xfId="2" applyNumberFormat="1" applyFont="1" applyBorder="1" applyAlignment="1">
      <alignment horizontal="right" vertical="top"/>
    </xf>
    <xf numFmtId="166" fontId="16" fillId="6" borderId="37" xfId="2" applyNumberFormat="1" applyFont="1" applyFill="1" applyBorder="1" applyAlignment="1">
      <alignment horizontal="right" vertical="top"/>
    </xf>
    <xf numFmtId="166" fontId="16" fillId="0" borderId="13" xfId="2" applyNumberFormat="1" applyFont="1" applyBorder="1" applyAlignment="1">
      <alignment horizontal="right" vertical="top"/>
    </xf>
    <xf numFmtId="166" fontId="16" fillId="7" borderId="13" xfId="2" applyNumberFormat="1" applyFont="1" applyFill="1" applyBorder="1" applyAlignment="1">
      <alignment horizontal="right" vertical="top"/>
    </xf>
    <xf numFmtId="166" fontId="16" fillId="0" borderId="18" xfId="2" applyNumberFormat="1" applyFont="1" applyBorder="1" applyAlignment="1">
      <alignment horizontal="right" vertical="top"/>
    </xf>
    <xf numFmtId="0" fontId="7" fillId="3" borderId="5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0" fillId="0" borderId="51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right" vertical="top" wrapText="1"/>
    </xf>
    <xf numFmtId="167" fontId="10" fillId="0" borderId="52" xfId="0" applyNumberFormat="1" applyFont="1" applyBorder="1" applyAlignment="1">
      <alignment horizontal="right" vertical="top"/>
    </xf>
    <xf numFmtId="1" fontId="6" fillId="0" borderId="48" xfId="0" applyNumberFormat="1" applyFont="1" applyBorder="1" applyAlignment="1">
      <alignment vertical="center"/>
    </xf>
    <xf numFmtId="0" fontId="8" fillId="0" borderId="12" xfId="0" applyFont="1" applyBorder="1" applyAlignment="1">
      <alignment horizontal="right" vertical="top" wrapText="1"/>
    </xf>
    <xf numFmtId="167" fontId="10" fillId="0" borderId="61" xfId="0" applyNumberFormat="1" applyFont="1" applyBorder="1" applyAlignment="1">
      <alignment horizontal="right" vertical="top"/>
    </xf>
    <xf numFmtId="1" fontId="6" fillId="0" borderId="51" xfId="0" applyNumberFormat="1" applyFont="1" applyBorder="1" applyAlignment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horizontal="right" vertical="center" wrapText="1"/>
    </xf>
    <xf numFmtId="0" fontId="3" fillId="8" borderId="19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7" fillId="8" borderId="23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/>
    </xf>
    <xf numFmtId="0" fontId="4" fillId="8" borderId="50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6" fillId="8" borderId="0" xfId="0" applyFont="1" applyFill="1" applyAlignment="1">
      <alignment vertical="center"/>
    </xf>
    <xf numFmtId="0" fontId="4" fillId="8" borderId="2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4" fillId="8" borderId="21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7" fillId="9" borderId="50" xfId="0" applyFont="1" applyFill="1" applyBorder="1" applyAlignment="1">
      <alignment horizontal="right" vertical="center" wrapText="1"/>
    </xf>
    <xf numFmtId="0" fontId="6" fillId="9" borderId="0" xfId="0" applyFont="1" applyFill="1" applyAlignment="1">
      <alignment vertical="center"/>
    </xf>
    <xf numFmtId="0" fontId="4" fillId="9" borderId="8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4" fillId="8" borderId="5" xfId="0" applyFont="1" applyFill="1" applyBorder="1" applyAlignment="1">
      <alignment horizontal="right" vertical="center" wrapText="1"/>
    </xf>
    <xf numFmtId="165" fontId="3" fillId="4" borderId="0" xfId="0" applyNumberFormat="1" applyFont="1" applyFill="1" applyBorder="1" applyAlignment="1">
      <alignment horizontal="right" vertical="center" readingOrder="2"/>
    </xf>
    <xf numFmtId="0" fontId="4" fillId="8" borderId="0" xfId="0" applyFont="1" applyFill="1" applyBorder="1" applyAlignment="1">
      <alignment horizontal="right" vertical="center" wrapText="1"/>
    </xf>
    <xf numFmtId="0" fontId="2" fillId="8" borderId="63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8" fontId="3" fillId="0" borderId="5" xfId="3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3" fillId="8" borderId="6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168" fontId="3" fillId="0" borderId="21" xfId="3" applyNumberFormat="1" applyFont="1" applyBorder="1" applyAlignment="1">
      <alignment horizontal="center" vertical="center"/>
    </xf>
    <xf numFmtId="0" fontId="2" fillId="9" borderId="63" xfId="0" applyFont="1" applyFill="1" applyBorder="1" applyAlignment="1">
      <alignment horizontal="right" vertical="center"/>
    </xf>
    <xf numFmtId="168" fontId="3" fillId="9" borderId="4" xfId="3" applyNumberFormat="1" applyFont="1" applyFill="1" applyBorder="1" applyAlignment="1">
      <alignment horizontal="right" vertical="center"/>
    </xf>
    <xf numFmtId="165" fontId="3" fillId="9" borderId="63" xfId="0" applyNumberFormat="1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right" vertical="center"/>
    </xf>
    <xf numFmtId="165" fontId="3" fillId="9" borderId="4" xfId="0" applyNumberFormat="1" applyFont="1" applyFill="1" applyBorder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168" fontId="3" fillId="9" borderId="19" xfId="3" applyNumberFormat="1" applyFont="1" applyFill="1" applyBorder="1" applyAlignment="1">
      <alignment horizontal="right" vertical="center"/>
    </xf>
    <xf numFmtId="0" fontId="3" fillId="9" borderId="19" xfId="0" applyFont="1" applyFill="1" applyBorder="1" applyAlignment="1">
      <alignment horizontal="right" vertical="center"/>
    </xf>
    <xf numFmtId="0" fontId="3" fillId="9" borderId="63" xfId="0" applyFont="1" applyFill="1" applyBorder="1" applyAlignment="1">
      <alignment horizontal="right" vertical="center"/>
    </xf>
    <xf numFmtId="0" fontId="4" fillId="8" borderId="64" xfId="0" applyFont="1" applyFill="1" applyBorder="1" applyAlignment="1">
      <alignment horizontal="right" vertical="center" wrapText="1"/>
    </xf>
    <xf numFmtId="165" fontId="3" fillId="9" borderId="19" xfId="0" applyNumberFormat="1" applyFont="1" applyFill="1" applyBorder="1" applyAlignment="1">
      <alignment horizontal="right" vertical="center"/>
    </xf>
    <xf numFmtId="165" fontId="3" fillId="9" borderId="19" xfId="0" applyNumberFormat="1" applyFont="1" applyFill="1" applyBorder="1" applyAlignment="1">
      <alignment horizontal="center" vertical="center"/>
    </xf>
    <xf numFmtId="165" fontId="14" fillId="9" borderId="19" xfId="0" applyNumberFormat="1" applyFont="1" applyFill="1" applyBorder="1" applyAlignment="1">
      <alignment horizontal="center" vertical="center"/>
    </xf>
    <xf numFmtId="165" fontId="3" fillId="9" borderId="63" xfId="0" applyNumberFormat="1" applyFont="1" applyFill="1" applyBorder="1" applyAlignment="1">
      <alignment horizontal="center" vertical="center"/>
    </xf>
    <xf numFmtId="168" fontId="3" fillId="9" borderId="19" xfId="0" applyNumberFormat="1" applyFont="1" applyFill="1" applyBorder="1" applyAlignment="1">
      <alignment horizontal="right" vertical="center"/>
    </xf>
    <xf numFmtId="0" fontId="3" fillId="9" borderId="19" xfId="0" applyFont="1" applyFill="1" applyBorder="1" applyAlignment="1">
      <alignment horizontal="center" vertical="center"/>
    </xf>
    <xf numFmtId="168" fontId="3" fillId="9" borderId="19" xfId="3" applyNumberFormat="1" applyFont="1" applyFill="1" applyBorder="1" applyAlignment="1">
      <alignment horizontal="center" vertical="center"/>
    </xf>
    <xf numFmtId="168" fontId="3" fillId="9" borderId="63" xfId="3" applyNumberFormat="1" applyFont="1" applyFill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vertical="center"/>
    </xf>
    <xf numFmtId="0" fontId="4" fillId="9" borderId="0" xfId="0" applyFont="1" applyFill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2" fontId="3" fillId="9" borderId="63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62" xfId="0" applyFont="1" applyBorder="1" applyAlignment="1">
      <alignment vertical="center"/>
    </xf>
    <xf numFmtId="0" fontId="5" fillId="0" borderId="6" xfId="0" applyFont="1" applyBorder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5" fillId="0" borderId="6" xfId="0" applyFont="1" applyBorder="1" applyAlignment="1">
      <alignment horizontal="right" vertical="center" readingOrder="1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9" borderId="7" xfId="0" applyFont="1" applyFill="1" applyBorder="1" applyAlignment="1">
      <alignment horizontal="right" vertical="center"/>
    </xf>
    <xf numFmtId="0" fontId="2" fillId="9" borderId="0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right" vertical="center" wrapText="1"/>
    </xf>
    <xf numFmtId="0" fontId="4" fillId="8" borderId="50" xfId="0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right" vertical="center" readingOrder="2"/>
    </xf>
    <xf numFmtId="165" fontId="3" fillId="4" borderId="0" xfId="0" applyNumberFormat="1" applyFont="1" applyFill="1" applyBorder="1" applyAlignment="1">
      <alignment horizontal="right" vertical="center" readingOrder="2"/>
    </xf>
    <xf numFmtId="0" fontId="2" fillId="0" borderId="62" xfId="0" applyFont="1" applyBorder="1" applyAlignment="1">
      <alignment horizontal="right" vertical="center"/>
    </xf>
    <xf numFmtId="0" fontId="4" fillId="9" borderId="1" xfId="0" applyFont="1" applyFill="1" applyBorder="1" applyAlignment="1">
      <alignment horizontal="right" vertical="center" wrapText="1"/>
    </xf>
    <xf numFmtId="0" fontId="4" fillId="9" borderId="50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right" vertical="center"/>
    </xf>
    <xf numFmtId="0" fontId="2" fillId="9" borderId="50" xfId="0" applyFont="1" applyFill="1" applyBorder="1" applyAlignment="1">
      <alignment horizontal="right" vertical="center"/>
    </xf>
    <xf numFmtId="0" fontId="4" fillId="8" borderId="21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2" fillId="9" borderId="50" xfId="0" applyFont="1" applyFill="1" applyBorder="1" applyAlignment="1">
      <alignment horizontal="right" vertical="center" wrapText="1"/>
    </xf>
    <xf numFmtId="0" fontId="2" fillId="9" borderId="23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wrapText="1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top" wrapText="1"/>
    </xf>
    <xf numFmtId="0" fontId="16" fillId="0" borderId="55" xfId="2" applyFont="1" applyBorder="1" applyAlignment="1">
      <alignment horizontal="center" wrapText="1"/>
    </xf>
    <xf numFmtId="0" fontId="15" fillId="0" borderId="27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6" fillId="0" borderId="56" xfId="2" applyFont="1" applyBorder="1" applyAlignment="1">
      <alignment horizontal="center" wrapText="1"/>
    </xf>
    <xf numFmtId="0" fontId="15" fillId="0" borderId="28" xfId="2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top" wrapText="1"/>
    </xf>
    <xf numFmtId="0" fontId="15" fillId="0" borderId="29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5" fillId="0" borderId="24" xfId="2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Normal_Sheet1 2" xfId="2"/>
  </cellStyles>
  <dxfs count="0"/>
  <tableStyles count="0" defaultTableStyle="TableStyleMedium9" defaultPivotStyle="PivotStyleLight16"/>
  <colors>
    <mruColors>
      <color rgb="FF904073"/>
      <color rgb="FF6600FF"/>
      <color rgb="FF660033"/>
      <color rgb="FF003366"/>
      <color rgb="FFCCFF33"/>
      <color rgb="FF292F5F"/>
      <color rgb="FF834D59"/>
      <color rgb="FF547875"/>
      <color rgb="FF315E9F"/>
      <color rgb="FFD02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112" customWidth="1"/>
    <col min="2" max="2" width="16.625" style="112" customWidth="1"/>
    <col min="3" max="3" width="14.875" style="112" customWidth="1"/>
    <col min="4" max="4" width="18.875" style="112" customWidth="1"/>
    <col min="5" max="243" width="9.125" style="112"/>
    <col min="244" max="244" width="12.25" style="112" customWidth="1"/>
    <col min="245" max="245" width="10.375" style="112" customWidth="1"/>
    <col min="246" max="246" width="15" style="112" customWidth="1"/>
    <col min="247" max="248" width="12.125" style="112" customWidth="1"/>
    <col min="249" max="250" width="12" style="112" customWidth="1"/>
    <col min="251" max="251" width="15.375" style="112" customWidth="1"/>
    <col min="252" max="252" width="13.375" style="112" customWidth="1"/>
    <col min="253" max="253" width="13.625" style="112" customWidth="1"/>
    <col min="254" max="255" width="9.125" style="112"/>
    <col min="256" max="256" width="18" style="112" customWidth="1"/>
    <col min="257" max="499" width="9.125" style="112"/>
    <col min="500" max="500" width="12.25" style="112" customWidth="1"/>
    <col min="501" max="501" width="10.375" style="112" customWidth="1"/>
    <col min="502" max="502" width="15" style="112" customWidth="1"/>
    <col min="503" max="504" width="12.125" style="112" customWidth="1"/>
    <col min="505" max="506" width="12" style="112" customWidth="1"/>
    <col min="507" max="507" width="15.375" style="112" customWidth="1"/>
    <col min="508" max="508" width="13.375" style="112" customWidth="1"/>
    <col min="509" max="509" width="13.625" style="112" customWidth="1"/>
    <col min="510" max="511" width="9.125" style="112"/>
    <col min="512" max="512" width="18" style="112" customWidth="1"/>
    <col min="513" max="755" width="9.125" style="112"/>
    <col min="756" max="756" width="12.25" style="112" customWidth="1"/>
    <col min="757" max="757" width="10.375" style="112" customWidth="1"/>
    <col min="758" max="758" width="15" style="112" customWidth="1"/>
    <col min="759" max="760" width="12.125" style="112" customWidth="1"/>
    <col min="761" max="762" width="12" style="112" customWidth="1"/>
    <col min="763" max="763" width="15.375" style="112" customWidth="1"/>
    <col min="764" max="764" width="13.375" style="112" customWidth="1"/>
    <col min="765" max="765" width="13.625" style="112" customWidth="1"/>
    <col min="766" max="767" width="9.125" style="112"/>
    <col min="768" max="768" width="18" style="112" customWidth="1"/>
    <col min="769" max="1011" width="9.125" style="112"/>
    <col min="1012" max="1012" width="12.25" style="112" customWidth="1"/>
    <col min="1013" max="1013" width="10.375" style="112" customWidth="1"/>
    <col min="1014" max="1014" width="15" style="112" customWidth="1"/>
    <col min="1015" max="1016" width="12.125" style="112" customWidth="1"/>
    <col min="1017" max="1018" width="12" style="112" customWidth="1"/>
    <col min="1019" max="1019" width="15.375" style="112" customWidth="1"/>
    <col min="1020" max="1020" width="13.375" style="112" customWidth="1"/>
    <col min="1021" max="1021" width="13.625" style="112" customWidth="1"/>
    <col min="1022" max="1023" width="9.125" style="112"/>
    <col min="1024" max="1024" width="18" style="112" customWidth="1"/>
    <col min="1025" max="1267" width="9.125" style="112"/>
    <col min="1268" max="1268" width="12.25" style="112" customWidth="1"/>
    <col min="1269" max="1269" width="10.375" style="112" customWidth="1"/>
    <col min="1270" max="1270" width="15" style="112" customWidth="1"/>
    <col min="1271" max="1272" width="12.125" style="112" customWidth="1"/>
    <col min="1273" max="1274" width="12" style="112" customWidth="1"/>
    <col min="1275" max="1275" width="15.375" style="112" customWidth="1"/>
    <col min="1276" max="1276" width="13.375" style="112" customWidth="1"/>
    <col min="1277" max="1277" width="13.625" style="112" customWidth="1"/>
    <col min="1278" max="1279" width="9.125" style="112"/>
    <col min="1280" max="1280" width="18" style="112" customWidth="1"/>
    <col min="1281" max="1523" width="9.125" style="112"/>
    <col min="1524" max="1524" width="12.25" style="112" customWidth="1"/>
    <col min="1525" max="1525" width="10.375" style="112" customWidth="1"/>
    <col min="1526" max="1526" width="15" style="112" customWidth="1"/>
    <col min="1527" max="1528" width="12.125" style="112" customWidth="1"/>
    <col min="1529" max="1530" width="12" style="112" customWidth="1"/>
    <col min="1531" max="1531" width="15.375" style="112" customWidth="1"/>
    <col min="1532" max="1532" width="13.375" style="112" customWidth="1"/>
    <col min="1533" max="1533" width="13.625" style="112" customWidth="1"/>
    <col min="1534" max="1535" width="9.125" style="112"/>
    <col min="1536" max="1536" width="18" style="112" customWidth="1"/>
    <col min="1537" max="1779" width="9.125" style="112"/>
    <col min="1780" max="1780" width="12.25" style="112" customWidth="1"/>
    <col min="1781" max="1781" width="10.375" style="112" customWidth="1"/>
    <col min="1782" max="1782" width="15" style="112" customWidth="1"/>
    <col min="1783" max="1784" width="12.125" style="112" customWidth="1"/>
    <col min="1785" max="1786" width="12" style="112" customWidth="1"/>
    <col min="1787" max="1787" width="15.375" style="112" customWidth="1"/>
    <col min="1788" max="1788" width="13.375" style="112" customWidth="1"/>
    <col min="1789" max="1789" width="13.625" style="112" customWidth="1"/>
    <col min="1790" max="1791" width="9.125" style="112"/>
    <col min="1792" max="1792" width="18" style="112" customWidth="1"/>
    <col min="1793" max="2035" width="9.125" style="112"/>
    <col min="2036" max="2036" width="12.25" style="112" customWidth="1"/>
    <col min="2037" max="2037" width="10.375" style="112" customWidth="1"/>
    <col min="2038" max="2038" width="15" style="112" customWidth="1"/>
    <col min="2039" max="2040" width="12.125" style="112" customWidth="1"/>
    <col min="2041" max="2042" width="12" style="112" customWidth="1"/>
    <col min="2043" max="2043" width="15.375" style="112" customWidth="1"/>
    <col min="2044" max="2044" width="13.375" style="112" customWidth="1"/>
    <col min="2045" max="2045" width="13.625" style="112" customWidth="1"/>
    <col min="2046" max="2047" width="9.125" style="112"/>
    <col min="2048" max="2048" width="18" style="112" customWidth="1"/>
    <col min="2049" max="2291" width="9.125" style="112"/>
    <col min="2292" max="2292" width="12.25" style="112" customWidth="1"/>
    <col min="2293" max="2293" width="10.375" style="112" customWidth="1"/>
    <col min="2294" max="2294" width="15" style="112" customWidth="1"/>
    <col min="2295" max="2296" width="12.125" style="112" customWidth="1"/>
    <col min="2297" max="2298" width="12" style="112" customWidth="1"/>
    <col min="2299" max="2299" width="15.375" style="112" customWidth="1"/>
    <col min="2300" max="2300" width="13.375" style="112" customWidth="1"/>
    <col min="2301" max="2301" width="13.625" style="112" customWidth="1"/>
    <col min="2302" max="2303" width="9.125" style="112"/>
    <col min="2304" max="2304" width="18" style="112" customWidth="1"/>
    <col min="2305" max="2547" width="9.125" style="112"/>
    <col min="2548" max="2548" width="12.25" style="112" customWidth="1"/>
    <col min="2549" max="2549" width="10.375" style="112" customWidth="1"/>
    <col min="2550" max="2550" width="15" style="112" customWidth="1"/>
    <col min="2551" max="2552" width="12.125" style="112" customWidth="1"/>
    <col min="2553" max="2554" width="12" style="112" customWidth="1"/>
    <col min="2555" max="2555" width="15.375" style="112" customWidth="1"/>
    <col min="2556" max="2556" width="13.375" style="112" customWidth="1"/>
    <col min="2557" max="2557" width="13.625" style="112" customWidth="1"/>
    <col min="2558" max="2559" width="9.125" style="112"/>
    <col min="2560" max="2560" width="18" style="112" customWidth="1"/>
    <col min="2561" max="2803" width="9.125" style="112"/>
    <col min="2804" max="2804" width="12.25" style="112" customWidth="1"/>
    <col min="2805" max="2805" width="10.375" style="112" customWidth="1"/>
    <col min="2806" max="2806" width="15" style="112" customWidth="1"/>
    <col min="2807" max="2808" width="12.125" style="112" customWidth="1"/>
    <col min="2809" max="2810" width="12" style="112" customWidth="1"/>
    <col min="2811" max="2811" width="15.375" style="112" customWidth="1"/>
    <col min="2812" max="2812" width="13.375" style="112" customWidth="1"/>
    <col min="2813" max="2813" width="13.625" style="112" customWidth="1"/>
    <col min="2814" max="2815" width="9.125" style="112"/>
    <col min="2816" max="2816" width="18" style="112" customWidth="1"/>
    <col min="2817" max="3059" width="9.125" style="112"/>
    <col min="3060" max="3060" width="12.25" style="112" customWidth="1"/>
    <col min="3061" max="3061" width="10.375" style="112" customWidth="1"/>
    <col min="3062" max="3062" width="15" style="112" customWidth="1"/>
    <col min="3063" max="3064" width="12.125" style="112" customWidth="1"/>
    <col min="3065" max="3066" width="12" style="112" customWidth="1"/>
    <col min="3067" max="3067" width="15.375" style="112" customWidth="1"/>
    <col min="3068" max="3068" width="13.375" style="112" customWidth="1"/>
    <col min="3069" max="3069" width="13.625" style="112" customWidth="1"/>
    <col min="3070" max="3071" width="9.125" style="112"/>
    <col min="3072" max="3072" width="18" style="112" customWidth="1"/>
    <col min="3073" max="3315" width="9.125" style="112"/>
    <col min="3316" max="3316" width="12.25" style="112" customWidth="1"/>
    <col min="3317" max="3317" width="10.375" style="112" customWidth="1"/>
    <col min="3318" max="3318" width="15" style="112" customWidth="1"/>
    <col min="3319" max="3320" width="12.125" style="112" customWidth="1"/>
    <col min="3321" max="3322" width="12" style="112" customWidth="1"/>
    <col min="3323" max="3323" width="15.375" style="112" customWidth="1"/>
    <col min="3324" max="3324" width="13.375" style="112" customWidth="1"/>
    <col min="3325" max="3325" width="13.625" style="112" customWidth="1"/>
    <col min="3326" max="3327" width="9.125" style="112"/>
    <col min="3328" max="3328" width="18" style="112" customWidth="1"/>
    <col min="3329" max="3571" width="9.125" style="112"/>
    <col min="3572" max="3572" width="12.25" style="112" customWidth="1"/>
    <col min="3573" max="3573" width="10.375" style="112" customWidth="1"/>
    <col min="3574" max="3574" width="15" style="112" customWidth="1"/>
    <col min="3575" max="3576" width="12.125" style="112" customWidth="1"/>
    <col min="3577" max="3578" width="12" style="112" customWidth="1"/>
    <col min="3579" max="3579" width="15.375" style="112" customWidth="1"/>
    <col min="3580" max="3580" width="13.375" style="112" customWidth="1"/>
    <col min="3581" max="3581" width="13.625" style="112" customWidth="1"/>
    <col min="3582" max="3583" width="9.125" style="112"/>
    <col min="3584" max="3584" width="18" style="112" customWidth="1"/>
    <col min="3585" max="3827" width="9.125" style="112"/>
    <col min="3828" max="3828" width="12.25" style="112" customWidth="1"/>
    <col min="3829" max="3829" width="10.375" style="112" customWidth="1"/>
    <col min="3830" max="3830" width="15" style="112" customWidth="1"/>
    <col min="3831" max="3832" width="12.125" style="112" customWidth="1"/>
    <col min="3833" max="3834" width="12" style="112" customWidth="1"/>
    <col min="3835" max="3835" width="15.375" style="112" customWidth="1"/>
    <col min="3836" max="3836" width="13.375" style="112" customWidth="1"/>
    <col min="3837" max="3837" width="13.625" style="112" customWidth="1"/>
    <col min="3838" max="3839" width="9.125" style="112"/>
    <col min="3840" max="3840" width="18" style="112" customWidth="1"/>
    <col min="3841" max="4083" width="9.125" style="112"/>
    <col min="4084" max="4084" width="12.25" style="112" customWidth="1"/>
    <col min="4085" max="4085" width="10.375" style="112" customWidth="1"/>
    <col min="4086" max="4086" width="15" style="112" customWidth="1"/>
    <col min="4087" max="4088" width="12.125" style="112" customWidth="1"/>
    <col min="4089" max="4090" width="12" style="112" customWidth="1"/>
    <col min="4091" max="4091" width="15.375" style="112" customWidth="1"/>
    <col min="4092" max="4092" width="13.375" style="112" customWidth="1"/>
    <col min="4093" max="4093" width="13.625" style="112" customWidth="1"/>
    <col min="4094" max="4095" width="9.125" style="112"/>
    <col min="4096" max="4096" width="18" style="112" customWidth="1"/>
    <col min="4097" max="4339" width="9.125" style="112"/>
    <col min="4340" max="4340" width="12.25" style="112" customWidth="1"/>
    <col min="4341" max="4341" width="10.375" style="112" customWidth="1"/>
    <col min="4342" max="4342" width="15" style="112" customWidth="1"/>
    <col min="4343" max="4344" width="12.125" style="112" customWidth="1"/>
    <col min="4345" max="4346" width="12" style="112" customWidth="1"/>
    <col min="4347" max="4347" width="15.375" style="112" customWidth="1"/>
    <col min="4348" max="4348" width="13.375" style="112" customWidth="1"/>
    <col min="4349" max="4349" width="13.625" style="112" customWidth="1"/>
    <col min="4350" max="4351" width="9.125" style="112"/>
    <col min="4352" max="4352" width="18" style="112" customWidth="1"/>
    <col min="4353" max="4595" width="9.125" style="112"/>
    <col min="4596" max="4596" width="12.25" style="112" customWidth="1"/>
    <col min="4597" max="4597" width="10.375" style="112" customWidth="1"/>
    <col min="4598" max="4598" width="15" style="112" customWidth="1"/>
    <col min="4599" max="4600" width="12.125" style="112" customWidth="1"/>
    <col min="4601" max="4602" width="12" style="112" customWidth="1"/>
    <col min="4603" max="4603" width="15.375" style="112" customWidth="1"/>
    <col min="4604" max="4604" width="13.375" style="112" customWidth="1"/>
    <col min="4605" max="4605" width="13.625" style="112" customWidth="1"/>
    <col min="4606" max="4607" width="9.125" style="112"/>
    <col min="4608" max="4608" width="18" style="112" customWidth="1"/>
    <col min="4609" max="4851" width="9.125" style="112"/>
    <col min="4852" max="4852" width="12.25" style="112" customWidth="1"/>
    <col min="4853" max="4853" width="10.375" style="112" customWidth="1"/>
    <col min="4854" max="4854" width="15" style="112" customWidth="1"/>
    <col min="4855" max="4856" width="12.125" style="112" customWidth="1"/>
    <col min="4857" max="4858" width="12" style="112" customWidth="1"/>
    <col min="4859" max="4859" width="15.375" style="112" customWidth="1"/>
    <col min="4860" max="4860" width="13.375" style="112" customWidth="1"/>
    <col min="4861" max="4861" width="13.625" style="112" customWidth="1"/>
    <col min="4862" max="4863" width="9.125" style="112"/>
    <col min="4864" max="4864" width="18" style="112" customWidth="1"/>
    <col min="4865" max="5107" width="9.125" style="112"/>
    <col min="5108" max="5108" width="12.25" style="112" customWidth="1"/>
    <col min="5109" max="5109" width="10.375" style="112" customWidth="1"/>
    <col min="5110" max="5110" width="15" style="112" customWidth="1"/>
    <col min="5111" max="5112" width="12.125" style="112" customWidth="1"/>
    <col min="5113" max="5114" width="12" style="112" customWidth="1"/>
    <col min="5115" max="5115" width="15.375" style="112" customWidth="1"/>
    <col min="5116" max="5116" width="13.375" style="112" customWidth="1"/>
    <col min="5117" max="5117" width="13.625" style="112" customWidth="1"/>
    <col min="5118" max="5119" width="9.125" style="112"/>
    <col min="5120" max="5120" width="18" style="112" customWidth="1"/>
    <col min="5121" max="5363" width="9.125" style="112"/>
    <col min="5364" max="5364" width="12.25" style="112" customWidth="1"/>
    <col min="5365" max="5365" width="10.375" style="112" customWidth="1"/>
    <col min="5366" max="5366" width="15" style="112" customWidth="1"/>
    <col min="5367" max="5368" width="12.125" style="112" customWidth="1"/>
    <col min="5369" max="5370" width="12" style="112" customWidth="1"/>
    <col min="5371" max="5371" width="15.375" style="112" customWidth="1"/>
    <col min="5372" max="5372" width="13.375" style="112" customWidth="1"/>
    <col min="5373" max="5373" width="13.625" style="112" customWidth="1"/>
    <col min="5374" max="5375" width="9.125" style="112"/>
    <col min="5376" max="5376" width="18" style="112" customWidth="1"/>
    <col min="5377" max="5619" width="9.125" style="112"/>
    <col min="5620" max="5620" width="12.25" style="112" customWidth="1"/>
    <col min="5621" max="5621" width="10.375" style="112" customWidth="1"/>
    <col min="5622" max="5622" width="15" style="112" customWidth="1"/>
    <col min="5623" max="5624" width="12.125" style="112" customWidth="1"/>
    <col min="5625" max="5626" width="12" style="112" customWidth="1"/>
    <col min="5627" max="5627" width="15.375" style="112" customWidth="1"/>
    <col min="5628" max="5628" width="13.375" style="112" customWidth="1"/>
    <col min="5629" max="5629" width="13.625" style="112" customWidth="1"/>
    <col min="5630" max="5631" width="9.125" style="112"/>
    <col min="5632" max="5632" width="18" style="112" customWidth="1"/>
    <col min="5633" max="5875" width="9.125" style="112"/>
    <col min="5876" max="5876" width="12.25" style="112" customWidth="1"/>
    <col min="5877" max="5877" width="10.375" style="112" customWidth="1"/>
    <col min="5878" max="5878" width="15" style="112" customWidth="1"/>
    <col min="5879" max="5880" width="12.125" style="112" customWidth="1"/>
    <col min="5881" max="5882" width="12" style="112" customWidth="1"/>
    <col min="5883" max="5883" width="15.375" style="112" customWidth="1"/>
    <col min="5884" max="5884" width="13.375" style="112" customWidth="1"/>
    <col min="5885" max="5885" width="13.625" style="112" customWidth="1"/>
    <col min="5886" max="5887" width="9.125" style="112"/>
    <col min="5888" max="5888" width="18" style="112" customWidth="1"/>
    <col min="5889" max="6131" width="9.125" style="112"/>
    <col min="6132" max="6132" width="12.25" style="112" customWidth="1"/>
    <col min="6133" max="6133" width="10.375" style="112" customWidth="1"/>
    <col min="6134" max="6134" width="15" style="112" customWidth="1"/>
    <col min="6135" max="6136" width="12.125" style="112" customWidth="1"/>
    <col min="6137" max="6138" width="12" style="112" customWidth="1"/>
    <col min="6139" max="6139" width="15.375" style="112" customWidth="1"/>
    <col min="6140" max="6140" width="13.375" style="112" customWidth="1"/>
    <col min="6141" max="6141" width="13.625" style="112" customWidth="1"/>
    <col min="6142" max="6143" width="9.125" style="112"/>
    <col min="6144" max="6144" width="18" style="112" customWidth="1"/>
    <col min="6145" max="6387" width="9.125" style="112"/>
    <col min="6388" max="6388" width="12.25" style="112" customWidth="1"/>
    <col min="6389" max="6389" width="10.375" style="112" customWidth="1"/>
    <col min="6390" max="6390" width="15" style="112" customWidth="1"/>
    <col min="6391" max="6392" width="12.125" style="112" customWidth="1"/>
    <col min="6393" max="6394" width="12" style="112" customWidth="1"/>
    <col min="6395" max="6395" width="15.375" style="112" customWidth="1"/>
    <col min="6396" max="6396" width="13.375" style="112" customWidth="1"/>
    <col min="6397" max="6397" width="13.625" style="112" customWidth="1"/>
    <col min="6398" max="6399" width="9.125" style="112"/>
    <col min="6400" max="6400" width="18" style="112" customWidth="1"/>
    <col min="6401" max="6643" width="9.125" style="112"/>
    <col min="6644" max="6644" width="12.25" style="112" customWidth="1"/>
    <col min="6645" max="6645" width="10.375" style="112" customWidth="1"/>
    <col min="6646" max="6646" width="15" style="112" customWidth="1"/>
    <col min="6647" max="6648" width="12.125" style="112" customWidth="1"/>
    <col min="6649" max="6650" width="12" style="112" customWidth="1"/>
    <col min="6651" max="6651" width="15.375" style="112" customWidth="1"/>
    <col min="6652" max="6652" width="13.375" style="112" customWidth="1"/>
    <col min="6653" max="6653" width="13.625" style="112" customWidth="1"/>
    <col min="6654" max="6655" width="9.125" style="112"/>
    <col min="6656" max="6656" width="18" style="112" customWidth="1"/>
    <col min="6657" max="6899" width="9.125" style="112"/>
    <col min="6900" max="6900" width="12.25" style="112" customWidth="1"/>
    <col min="6901" max="6901" width="10.375" style="112" customWidth="1"/>
    <col min="6902" max="6902" width="15" style="112" customWidth="1"/>
    <col min="6903" max="6904" width="12.125" style="112" customWidth="1"/>
    <col min="6905" max="6906" width="12" style="112" customWidth="1"/>
    <col min="6907" max="6907" width="15.375" style="112" customWidth="1"/>
    <col min="6908" max="6908" width="13.375" style="112" customWidth="1"/>
    <col min="6909" max="6909" width="13.625" style="112" customWidth="1"/>
    <col min="6910" max="6911" width="9.125" style="112"/>
    <col min="6912" max="6912" width="18" style="112" customWidth="1"/>
    <col min="6913" max="7155" width="9.125" style="112"/>
    <col min="7156" max="7156" width="12.25" style="112" customWidth="1"/>
    <col min="7157" max="7157" width="10.375" style="112" customWidth="1"/>
    <col min="7158" max="7158" width="15" style="112" customWidth="1"/>
    <col min="7159" max="7160" width="12.125" style="112" customWidth="1"/>
    <col min="7161" max="7162" width="12" style="112" customWidth="1"/>
    <col min="7163" max="7163" width="15.375" style="112" customWidth="1"/>
    <col min="7164" max="7164" width="13.375" style="112" customWidth="1"/>
    <col min="7165" max="7165" width="13.625" style="112" customWidth="1"/>
    <col min="7166" max="7167" width="9.125" style="112"/>
    <col min="7168" max="7168" width="18" style="112" customWidth="1"/>
    <col min="7169" max="7411" width="9.125" style="112"/>
    <col min="7412" max="7412" width="12.25" style="112" customWidth="1"/>
    <col min="7413" max="7413" width="10.375" style="112" customWidth="1"/>
    <col min="7414" max="7414" width="15" style="112" customWidth="1"/>
    <col min="7415" max="7416" width="12.125" style="112" customWidth="1"/>
    <col min="7417" max="7418" width="12" style="112" customWidth="1"/>
    <col min="7419" max="7419" width="15.375" style="112" customWidth="1"/>
    <col min="7420" max="7420" width="13.375" style="112" customWidth="1"/>
    <col min="7421" max="7421" width="13.625" style="112" customWidth="1"/>
    <col min="7422" max="7423" width="9.125" style="112"/>
    <col min="7424" max="7424" width="18" style="112" customWidth="1"/>
    <col min="7425" max="7667" width="9.125" style="112"/>
    <col min="7668" max="7668" width="12.25" style="112" customWidth="1"/>
    <col min="7669" max="7669" width="10.375" style="112" customWidth="1"/>
    <col min="7670" max="7670" width="15" style="112" customWidth="1"/>
    <col min="7671" max="7672" width="12.125" style="112" customWidth="1"/>
    <col min="7673" max="7674" width="12" style="112" customWidth="1"/>
    <col min="7675" max="7675" width="15.375" style="112" customWidth="1"/>
    <col min="7676" max="7676" width="13.375" style="112" customWidth="1"/>
    <col min="7677" max="7677" width="13.625" style="112" customWidth="1"/>
    <col min="7678" max="7679" width="9.125" style="112"/>
    <col min="7680" max="7680" width="18" style="112" customWidth="1"/>
    <col min="7681" max="7923" width="9.125" style="112"/>
    <col min="7924" max="7924" width="12.25" style="112" customWidth="1"/>
    <col min="7925" max="7925" width="10.375" style="112" customWidth="1"/>
    <col min="7926" max="7926" width="15" style="112" customWidth="1"/>
    <col min="7927" max="7928" width="12.125" style="112" customWidth="1"/>
    <col min="7929" max="7930" width="12" style="112" customWidth="1"/>
    <col min="7931" max="7931" width="15.375" style="112" customWidth="1"/>
    <col min="7932" max="7932" width="13.375" style="112" customWidth="1"/>
    <col min="7933" max="7933" width="13.625" style="112" customWidth="1"/>
    <col min="7934" max="7935" width="9.125" style="112"/>
    <col min="7936" max="7936" width="18" style="112" customWidth="1"/>
    <col min="7937" max="8179" width="9.125" style="112"/>
    <col min="8180" max="8180" width="12.25" style="112" customWidth="1"/>
    <col min="8181" max="8181" width="10.375" style="112" customWidth="1"/>
    <col min="8182" max="8182" width="15" style="112" customWidth="1"/>
    <col min="8183" max="8184" width="12.125" style="112" customWidth="1"/>
    <col min="8185" max="8186" width="12" style="112" customWidth="1"/>
    <col min="8187" max="8187" width="15.375" style="112" customWidth="1"/>
    <col min="8188" max="8188" width="13.375" style="112" customWidth="1"/>
    <col min="8189" max="8189" width="13.625" style="112" customWidth="1"/>
    <col min="8190" max="8191" width="9.125" style="112"/>
    <col min="8192" max="8192" width="18" style="112" customWidth="1"/>
    <col min="8193" max="8435" width="9.125" style="112"/>
    <col min="8436" max="8436" width="12.25" style="112" customWidth="1"/>
    <col min="8437" max="8437" width="10.375" style="112" customWidth="1"/>
    <col min="8438" max="8438" width="15" style="112" customWidth="1"/>
    <col min="8439" max="8440" width="12.125" style="112" customWidth="1"/>
    <col min="8441" max="8442" width="12" style="112" customWidth="1"/>
    <col min="8443" max="8443" width="15.375" style="112" customWidth="1"/>
    <col min="8444" max="8444" width="13.375" style="112" customWidth="1"/>
    <col min="8445" max="8445" width="13.625" style="112" customWidth="1"/>
    <col min="8446" max="8447" width="9.125" style="112"/>
    <col min="8448" max="8448" width="18" style="112" customWidth="1"/>
    <col min="8449" max="8691" width="9.125" style="112"/>
    <col min="8692" max="8692" width="12.25" style="112" customWidth="1"/>
    <col min="8693" max="8693" width="10.375" style="112" customWidth="1"/>
    <col min="8694" max="8694" width="15" style="112" customWidth="1"/>
    <col min="8695" max="8696" width="12.125" style="112" customWidth="1"/>
    <col min="8697" max="8698" width="12" style="112" customWidth="1"/>
    <col min="8699" max="8699" width="15.375" style="112" customWidth="1"/>
    <col min="8700" max="8700" width="13.375" style="112" customWidth="1"/>
    <col min="8701" max="8701" width="13.625" style="112" customWidth="1"/>
    <col min="8702" max="8703" width="9.125" style="112"/>
    <col min="8704" max="8704" width="18" style="112" customWidth="1"/>
    <col min="8705" max="8947" width="9.125" style="112"/>
    <col min="8948" max="8948" width="12.25" style="112" customWidth="1"/>
    <col min="8949" max="8949" width="10.375" style="112" customWidth="1"/>
    <col min="8950" max="8950" width="15" style="112" customWidth="1"/>
    <col min="8951" max="8952" width="12.125" style="112" customWidth="1"/>
    <col min="8953" max="8954" width="12" style="112" customWidth="1"/>
    <col min="8955" max="8955" width="15.375" style="112" customWidth="1"/>
    <col min="8956" max="8956" width="13.375" style="112" customWidth="1"/>
    <col min="8957" max="8957" width="13.625" style="112" customWidth="1"/>
    <col min="8958" max="8959" width="9.125" style="112"/>
    <col min="8960" max="8960" width="18" style="112" customWidth="1"/>
    <col min="8961" max="9203" width="9.125" style="112"/>
    <col min="9204" max="9204" width="12.25" style="112" customWidth="1"/>
    <col min="9205" max="9205" width="10.375" style="112" customWidth="1"/>
    <col min="9206" max="9206" width="15" style="112" customWidth="1"/>
    <col min="9207" max="9208" width="12.125" style="112" customWidth="1"/>
    <col min="9209" max="9210" width="12" style="112" customWidth="1"/>
    <col min="9211" max="9211" width="15.375" style="112" customWidth="1"/>
    <col min="9212" max="9212" width="13.375" style="112" customWidth="1"/>
    <col min="9213" max="9213" width="13.625" style="112" customWidth="1"/>
    <col min="9214" max="9215" width="9.125" style="112"/>
    <col min="9216" max="9216" width="18" style="112" customWidth="1"/>
    <col min="9217" max="9459" width="9.125" style="112"/>
    <col min="9460" max="9460" width="12.25" style="112" customWidth="1"/>
    <col min="9461" max="9461" width="10.375" style="112" customWidth="1"/>
    <col min="9462" max="9462" width="15" style="112" customWidth="1"/>
    <col min="9463" max="9464" width="12.125" style="112" customWidth="1"/>
    <col min="9465" max="9466" width="12" style="112" customWidth="1"/>
    <col min="9467" max="9467" width="15.375" style="112" customWidth="1"/>
    <col min="9468" max="9468" width="13.375" style="112" customWidth="1"/>
    <col min="9469" max="9469" width="13.625" style="112" customWidth="1"/>
    <col min="9470" max="9471" width="9.125" style="112"/>
    <col min="9472" max="9472" width="18" style="112" customWidth="1"/>
    <col min="9473" max="9715" width="9.125" style="112"/>
    <col min="9716" max="9716" width="12.25" style="112" customWidth="1"/>
    <col min="9717" max="9717" width="10.375" style="112" customWidth="1"/>
    <col min="9718" max="9718" width="15" style="112" customWidth="1"/>
    <col min="9719" max="9720" width="12.125" style="112" customWidth="1"/>
    <col min="9721" max="9722" width="12" style="112" customWidth="1"/>
    <col min="9723" max="9723" width="15.375" style="112" customWidth="1"/>
    <col min="9724" max="9724" width="13.375" style="112" customWidth="1"/>
    <col min="9725" max="9725" width="13.625" style="112" customWidth="1"/>
    <col min="9726" max="9727" width="9.125" style="112"/>
    <col min="9728" max="9728" width="18" style="112" customWidth="1"/>
    <col min="9729" max="9971" width="9.125" style="112"/>
    <col min="9972" max="9972" width="12.25" style="112" customWidth="1"/>
    <col min="9973" max="9973" width="10.375" style="112" customWidth="1"/>
    <col min="9974" max="9974" width="15" style="112" customWidth="1"/>
    <col min="9975" max="9976" width="12.125" style="112" customWidth="1"/>
    <col min="9977" max="9978" width="12" style="112" customWidth="1"/>
    <col min="9979" max="9979" width="15.375" style="112" customWidth="1"/>
    <col min="9980" max="9980" width="13.375" style="112" customWidth="1"/>
    <col min="9981" max="9981" width="13.625" style="112" customWidth="1"/>
    <col min="9982" max="9983" width="9.125" style="112"/>
    <col min="9984" max="9984" width="18" style="112" customWidth="1"/>
    <col min="9985" max="10227" width="9.125" style="112"/>
    <col min="10228" max="10228" width="12.25" style="112" customWidth="1"/>
    <col min="10229" max="10229" width="10.375" style="112" customWidth="1"/>
    <col min="10230" max="10230" width="15" style="112" customWidth="1"/>
    <col min="10231" max="10232" width="12.125" style="112" customWidth="1"/>
    <col min="10233" max="10234" width="12" style="112" customWidth="1"/>
    <col min="10235" max="10235" width="15.375" style="112" customWidth="1"/>
    <col min="10236" max="10236" width="13.375" style="112" customWidth="1"/>
    <col min="10237" max="10237" width="13.625" style="112" customWidth="1"/>
    <col min="10238" max="10239" width="9.125" style="112"/>
    <col min="10240" max="10240" width="18" style="112" customWidth="1"/>
    <col min="10241" max="10483" width="9.125" style="112"/>
    <col min="10484" max="10484" width="12.25" style="112" customWidth="1"/>
    <col min="10485" max="10485" width="10.375" style="112" customWidth="1"/>
    <col min="10486" max="10486" width="15" style="112" customWidth="1"/>
    <col min="10487" max="10488" width="12.125" style="112" customWidth="1"/>
    <col min="10489" max="10490" width="12" style="112" customWidth="1"/>
    <col min="10491" max="10491" width="15.375" style="112" customWidth="1"/>
    <col min="10492" max="10492" width="13.375" style="112" customWidth="1"/>
    <col min="10493" max="10493" width="13.625" style="112" customWidth="1"/>
    <col min="10494" max="10495" width="9.125" style="112"/>
    <col min="10496" max="10496" width="18" style="112" customWidth="1"/>
    <col min="10497" max="10739" width="9.125" style="112"/>
    <col min="10740" max="10740" width="12.25" style="112" customWidth="1"/>
    <col min="10741" max="10741" width="10.375" style="112" customWidth="1"/>
    <col min="10742" max="10742" width="15" style="112" customWidth="1"/>
    <col min="10743" max="10744" width="12.125" style="112" customWidth="1"/>
    <col min="10745" max="10746" width="12" style="112" customWidth="1"/>
    <col min="10747" max="10747" width="15.375" style="112" customWidth="1"/>
    <col min="10748" max="10748" width="13.375" style="112" customWidth="1"/>
    <col min="10749" max="10749" width="13.625" style="112" customWidth="1"/>
    <col min="10750" max="10751" width="9.125" style="112"/>
    <col min="10752" max="10752" width="18" style="112" customWidth="1"/>
    <col min="10753" max="10995" width="9.125" style="112"/>
    <col min="10996" max="10996" width="12.25" style="112" customWidth="1"/>
    <col min="10997" max="10997" width="10.375" style="112" customWidth="1"/>
    <col min="10998" max="10998" width="15" style="112" customWidth="1"/>
    <col min="10999" max="11000" width="12.125" style="112" customWidth="1"/>
    <col min="11001" max="11002" width="12" style="112" customWidth="1"/>
    <col min="11003" max="11003" width="15.375" style="112" customWidth="1"/>
    <col min="11004" max="11004" width="13.375" style="112" customWidth="1"/>
    <col min="11005" max="11005" width="13.625" style="112" customWidth="1"/>
    <col min="11006" max="11007" width="9.125" style="112"/>
    <col min="11008" max="11008" width="18" style="112" customWidth="1"/>
    <col min="11009" max="11251" width="9.125" style="112"/>
    <col min="11252" max="11252" width="12.25" style="112" customWidth="1"/>
    <col min="11253" max="11253" width="10.375" style="112" customWidth="1"/>
    <col min="11254" max="11254" width="15" style="112" customWidth="1"/>
    <col min="11255" max="11256" width="12.125" style="112" customWidth="1"/>
    <col min="11257" max="11258" width="12" style="112" customWidth="1"/>
    <col min="11259" max="11259" width="15.375" style="112" customWidth="1"/>
    <col min="11260" max="11260" width="13.375" style="112" customWidth="1"/>
    <col min="11261" max="11261" width="13.625" style="112" customWidth="1"/>
    <col min="11262" max="11263" width="9.125" style="112"/>
    <col min="11264" max="11264" width="18" style="112" customWidth="1"/>
    <col min="11265" max="11507" width="9.125" style="112"/>
    <col min="11508" max="11508" width="12.25" style="112" customWidth="1"/>
    <col min="11509" max="11509" width="10.375" style="112" customWidth="1"/>
    <col min="11510" max="11510" width="15" style="112" customWidth="1"/>
    <col min="11511" max="11512" width="12.125" style="112" customWidth="1"/>
    <col min="11513" max="11514" width="12" style="112" customWidth="1"/>
    <col min="11515" max="11515" width="15.375" style="112" customWidth="1"/>
    <col min="11516" max="11516" width="13.375" style="112" customWidth="1"/>
    <col min="11517" max="11517" width="13.625" style="112" customWidth="1"/>
    <col min="11518" max="11519" width="9.125" style="112"/>
    <col min="11520" max="11520" width="18" style="112" customWidth="1"/>
    <col min="11521" max="11763" width="9.125" style="112"/>
    <col min="11764" max="11764" width="12.25" style="112" customWidth="1"/>
    <col min="11765" max="11765" width="10.375" style="112" customWidth="1"/>
    <col min="11766" max="11766" width="15" style="112" customWidth="1"/>
    <col min="11767" max="11768" width="12.125" style="112" customWidth="1"/>
    <col min="11769" max="11770" width="12" style="112" customWidth="1"/>
    <col min="11771" max="11771" width="15.375" style="112" customWidth="1"/>
    <col min="11772" max="11772" width="13.375" style="112" customWidth="1"/>
    <col min="11773" max="11773" width="13.625" style="112" customWidth="1"/>
    <col min="11774" max="11775" width="9.125" style="112"/>
    <col min="11776" max="11776" width="18" style="112" customWidth="1"/>
    <col min="11777" max="12019" width="9.125" style="112"/>
    <col min="12020" max="12020" width="12.25" style="112" customWidth="1"/>
    <col min="12021" max="12021" width="10.375" style="112" customWidth="1"/>
    <col min="12022" max="12022" width="15" style="112" customWidth="1"/>
    <col min="12023" max="12024" width="12.125" style="112" customWidth="1"/>
    <col min="12025" max="12026" width="12" style="112" customWidth="1"/>
    <col min="12027" max="12027" width="15.375" style="112" customWidth="1"/>
    <col min="12028" max="12028" width="13.375" style="112" customWidth="1"/>
    <col min="12029" max="12029" width="13.625" style="112" customWidth="1"/>
    <col min="12030" max="12031" width="9.125" style="112"/>
    <col min="12032" max="12032" width="18" style="112" customWidth="1"/>
    <col min="12033" max="12275" width="9.125" style="112"/>
    <col min="12276" max="12276" width="12.25" style="112" customWidth="1"/>
    <col min="12277" max="12277" width="10.375" style="112" customWidth="1"/>
    <col min="12278" max="12278" width="15" style="112" customWidth="1"/>
    <col min="12279" max="12280" width="12.125" style="112" customWidth="1"/>
    <col min="12281" max="12282" width="12" style="112" customWidth="1"/>
    <col min="12283" max="12283" width="15.375" style="112" customWidth="1"/>
    <col min="12284" max="12284" width="13.375" style="112" customWidth="1"/>
    <col min="12285" max="12285" width="13.625" style="112" customWidth="1"/>
    <col min="12286" max="12287" width="9.125" style="112"/>
    <col min="12288" max="12288" width="18" style="112" customWidth="1"/>
    <col min="12289" max="12531" width="9.125" style="112"/>
    <col min="12532" max="12532" width="12.25" style="112" customWidth="1"/>
    <col min="12533" max="12533" width="10.375" style="112" customWidth="1"/>
    <col min="12534" max="12534" width="15" style="112" customWidth="1"/>
    <col min="12535" max="12536" width="12.125" style="112" customWidth="1"/>
    <col min="12537" max="12538" width="12" style="112" customWidth="1"/>
    <col min="12539" max="12539" width="15.375" style="112" customWidth="1"/>
    <col min="12540" max="12540" width="13.375" style="112" customWidth="1"/>
    <col min="12541" max="12541" width="13.625" style="112" customWidth="1"/>
    <col min="12542" max="12543" width="9.125" style="112"/>
    <col min="12544" max="12544" width="18" style="112" customWidth="1"/>
    <col min="12545" max="12787" width="9.125" style="112"/>
    <col min="12788" max="12788" width="12.25" style="112" customWidth="1"/>
    <col min="12789" max="12789" width="10.375" style="112" customWidth="1"/>
    <col min="12790" max="12790" width="15" style="112" customWidth="1"/>
    <col min="12791" max="12792" width="12.125" style="112" customWidth="1"/>
    <col min="12793" max="12794" width="12" style="112" customWidth="1"/>
    <col min="12795" max="12795" width="15.375" style="112" customWidth="1"/>
    <col min="12796" max="12796" width="13.375" style="112" customWidth="1"/>
    <col min="12797" max="12797" width="13.625" style="112" customWidth="1"/>
    <col min="12798" max="12799" width="9.125" style="112"/>
    <col min="12800" max="12800" width="18" style="112" customWidth="1"/>
    <col min="12801" max="13043" width="9.125" style="112"/>
    <col min="13044" max="13044" width="12.25" style="112" customWidth="1"/>
    <col min="13045" max="13045" width="10.375" style="112" customWidth="1"/>
    <col min="13046" max="13046" width="15" style="112" customWidth="1"/>
    <col min="13047" max="13048" width="12.125" style="112" customWidth="1"/>
    <col min="13049" max="13050" width="12" style="112" customWidth="1"/>
    <col min="13051" max="13051" width="15.375" style="112" customWidth="1"/>
    <col min="13052" max="13052" width="13.375" style="112" customWidth="1"/>
    <col min="13053" max="13053" width="13.625" style="112" customWidth="1"/>
    <col min="13054" max="13055" width="9.125" style="112"/>
    <col min="13056" max="13056" width="18" style="112" customWidth="1"/>
    <col min="13057" max="13299" width="9.125" style="112"/>
    <col min="13300" max="13300" width="12.25" style="112" customWidth="1"/>
    <col min="13301" max="13301" width="10.375" style="112" customWidth="1"/>
    <col min="13302" max="13302" width="15" style="112" customWidth="1"/>
    <col min="13303" max="13304" width="12.125" style="112" customWidth="1"/>
    <col min="13305" max="13306" width="12" style="112" customWidth="1"/>
    <col min="13307" max="13307" width="15.375" style="112" customWidth="1"/>
    <col min="13308" max="13308" width="13.375" style="112" customWidth="1"/>
    <col min="13309" max="13309" width="13.625" style="112" customWidth="1"/>
    <col min="13310" max="13311" width="9.125" style="112"/>
    <col min="13312" max="13312" width="18" style="112" customWidth="1"/>
    <col min="13313" max="13555" width="9.125" style="112"/>
    <col min="13556" max="13556" width="12.25" style="112" customWidth="1"/>
    <col min="13557" max="13557" width="10.375" style="112" customWidth="1"/>
    <col min="13558" max="13558" width="15" style="112" customWidth="1"/>
    <col min="13559" max="13560" width="12.125" style="112" customWidth="1"/>
    <col min="13561" max="13562" width="12" style="112" customWidth="1"/>
    <col min="13563" max="13563" width="15.375" style="112" customWidth="1"/>
    <col min="13564" max="13564" width="13.375" style="112" customWidth="1"/>
    <col min="13565" max="13565" width="13.625" style="112" customWidth="1"/>
    <col min="13566" max="13567" width="9.125" style="112"/>
    <col min="13568" max="13568" width="18" style="112" customWidth="1"/>
    <col min="13569" max="13811" width="9.125" style="112"/>
    <col min="13812" max="13812" width="12.25" style="112" customWidth="1"/>
    <col min="13813" max="13813" width="10.375" style="112" customWidth="1"/>
    <col min="13814" max="13814" width="15" style="112" customWidth="1"/>
    <col min="13815" max="13816" width="12.125" style="112" customWidth="1"/>
    <col min="13817" max="13818" width="12" style="112" customWidth="1"/>
    <col min="13819" max="13819" width="15.375" style="112" customWidth="1"/>
    <col min="13820" max="13820" width="13.375" style="112" customWidth="1"/>
    <col min="13821" max="13821" width="13.625" style="112" customWidth="1"/>
    <col min="13822" max="13823" width="9.125" style="112"/>
    <col min="13824" max="13824" width="18" style="112" customWidth="1"/>
    <col min="13825" max="14067" width="9.125" style="112"/>
    <col min="14068" max="14068" width="12.25" style="112" customWidth="1"/>
    <col min="14069" max="14069" width="10.375" style="112" customWidth="1"/>
    <col min="14070" max="14070" width="15" style="112" customWidth="1"/>
    <col min="14071" max="14072" width="12.125" style="112" customWidth="1"/>
    <col min="14073" max="14074" width="12" style="112" customWidth="1"/>
    <col min="14075" max="14075" width="15.375" style="112" customWidth="1"/>
    <col min="14076" max="14076" width="13.375" style="112" customWidth="1"/>
    <col min="14077" max="14077" width="13.625" style="112" customWidth="1"/>
    <col min="14078" max="14079" width="9.125" style="112"/>
    <col min="14080" max="14080" width="18" style="112" customWidth="1"/>
    <col min="14081" max="14323" width="9.125" style="112"/>
    <col min="14324" max="14324" width="12.25" style="112" customWidth="1"/>
    <col min="14325" max="14325" width="10.375" style="112" customWidth="1"/>
    <col min="14326" max="14326" width="15" style="112" customWidth="1"/>
    <col min="14327" max="14328" width="12.125" style="112" customWidth="1"/>
    <col min="14329" max="14330" width="12" style="112" customWidth="1"/>
    <col min="14331" max="14331" width="15.375" style="112" customWidth="1"/>
    <col min="14332" max="14332" width="13.375" style="112" customWidth="1"/>
    <col min="14333" max="14333" width="13.625" style="112" customWidth="1"/>
    <col min="14334" max="14335" width="9.125" style="112"/>
    <col min="14336" max="14336" width="18" style="112" customWidth="1"/>
    <col min="14337" max="14579" width="9.125" style="112"/>
    <col min="14580" max="14580" width="12.25" style="112" customWidth="1"/>
    <col min="14581" max="14581" width="10.375" style="112" customWidth="1"/>
    <col min="14582" max="14582" width="15" style="112" customWidth="1"/>
    <col min="14583" max="14584" width="12.125" style="112" customWidth="1"/>
    <col min="14585" max="14586" width="12" style="112" customWidth="1"/>
    <col min="14587" max="14587" width="15.375" style="112" customWidth="1"/>
    <col min="14588" max="14588" width="13.375" style="112" customWidth="1"/>
    <col min="14589" max="14589" width="13.625" style="112" customWidth="1"/>
    <col min="14590" max="14591" width="9.125" style="112"/>
    <col min="14592" max="14592" width="18" style="112" customWidth="1"/>
    <col min="14593" max="14835" width="9.125" style="112"/>
    <col min="14836" max="14836" width="12.25" style="112" customWidth="1"/>
    <col min="14837" max="14837" width="10.375" style="112" customWidth="1"/>
    <col min="14838" max="14838" width="15" style="112" customWidth="1"/>
    <col min="14839" max="14840" width="12.125" style="112" customWidth="1"/>
    <col min="14841" max="14842" width="12" style="112" customWidth="1"/>
    <col min="14843" max="14843" width="15.375" style="112" customWidth="1"/>
    <col min="14844" max="14844" width="13.375" style="112" customWidth="1"/>
    <col min="14845" max="14845" width="13.625" style="112" customWidth="1"/>
    <col min="14846" max="14847" width="9.125" style="112"/>
    <col min="14848" max="14848" width="18" style="112" customWidth="1"/>
    <col min="14849" max="15091" width="9.125" style="112"/>
    <col min="15092" max="15092" width="12.25" style="112" customWidth="1"/>
    <col min="15093" max="15093" width="10.375" style="112" customWidth="1"/>
    <col min="15094" max="15094" width="15" style="112" customWidth="1"/>
    <col min="15095" max="15096" width="12.125" style="112" customWidth="1"/>
    <col min="15097" max="15098" width="12" style="112" customWidth="1"/>
    <col min="15099" max="15099" width="15.375" style="112" customWidth="1"/>
    <col min="15100" max="15100" width="13.375" style="112" customWidth="1"/>
    <col min="15101" max="15101" width="13.625" style="112" customWidth="1"/>
    <col min="15102" max="15103" width="9.125" style="112"/>
    <col min="15104" max="15104" width="18" style="112" customWidth="1"/>
    <col min="15105" max="15347" width="9.125" style="112"/>
    <col min="15348" max="15348" width="12.25" style="112" customWidth="1"/>
    <col min="15349" max="15349" width="10.375" style="112" customWidth="1"/>
    <col min="15350" max="15350" width="15" style="112" customWidth="1"/>
    <col min="15351" max="15352" width="12.125" style="112" customWidth="1"/>
    <col min="15353" max="15354" width="12" style="112" customWidth="1"/>
    <col min="15355" max="15355" width="15.375" style="112" customWidth="1"/>
    <col min="15356" max="15356" width="13.375" style="112" customWidth="1"/>
    <col min="15357" max="15357" width="13.625" style="112" customWidth="1"/>
    <col min="15358" max="15359" width="9.125" style="112"/>
    <col min="15360" max="15360" width="18" style="112" customWidth="1"/>
    <col min="15361" max="15603" width="9.125" style="112"/>
    <col min="15604" max="15604" width="12.25" style="112" customWidth="1"/>
    <col min="15605" max="15605" width="10.375" style="112" customWidth="1"/>
    <col min="15606" max="15606" width="15" style="112" customWidth="1"/>
    <col min="15607" max="15608" width="12.125" style="112" customWidth="1"/>
    <col min="15609" max="15610" width="12" style="112" customWidth="1"/>
    <col min="15611" max="15611" width="15.375" style="112" customWidth="1"/>
    <col min="15612" max="15612" width="13.375" style="112" customWidth="1"/>
    <col min="15613" max="15613" width="13.625" style="112" customWidth="1"/>
    <col min="15614" max="15615" width="9.125" style="112"/>
    <col min="15616" max="15616" width="18" style="112" customWidth="1"/>
    <col min="15617" max="15859" width="9.125" style="112"/>
    <col min="15860" max="15860" width="12.25" style="112" customWidth="1"/>
    <col min="15861" max="15861" width="10.375" style="112" customWidth="1"/>
    <col min="15862" max="15862" width="15" style="112" customWidth="1"/>
    <col min="15863" max="15864" width="12.125" style="112" customWidth="1"/>
    <col min="15865" max="15866" width="12" style="112" customWidth="1"/>
    <col min="15867" max="15867" width="15.375" style="112" customWidth="1"/>
    <col min="15868" max="15868" width="13.375" style="112" customWidth="1"/>
    <col min="15869" max="15869" width="13.625" style="112" customWidth="1"/>
    <col min="15870" max="15871" width="9.125" style="112"/>
    <col min="15872" max="15872" width="18" style="112" customWidth="1"/>
    <col min="15873" max="16115" width="9.125" style="112"/>
    <col min="16116" max="16116" width="12.25" style="112" customWidth="1"/>
    <col min="16117" max="16117" width="10.375" style="112" customWidth="1"/>
    <col min="16118" max="16118" width="15" style="112" customWidth="1"/>
    <col min="16119" max="16120" width="12.125" style="112" customWidth="1"/>
    <col min="16121" max="16122" width="12" style="112" customWidth="1"/>
    <col min="16123" max="16123" width="15.375" style="112" customWidth="1"/>
    <col min="16124" max="16124" width="13.375" style="112" customWidth="1"/>
    <col min="16125" max="16125" width="13.625" style="112" customWidth="1"/>
    <col min="16126" max="16127" width="9.125" style="112"/>
    <col min="16128" max="16128" width="18" style="112" customWidth="1"/>
    <col min="16129" max="16384" width="9.125" style="112"/>
  </cols>
  <sheetData>
    <row r="1" spans="1:4" ht="18.75" customHeight="1" x14ac:dyDescent="0.2">
      <c r="A1" s="212" t="s">
        <v>72</v>
      </c>
      <c r="B1" s="212"/>
      <c r="C1" s="212"/>
      <c r="D1" s="212"/>
    </row>
    <row r="2" spans="1:4" ht="44.25" customHeight="1" thickBot="1" x14ac:dyDescent="0.25">
      <c r="A2" s="213" t="s">
        <v>156</v>
      </c>
      <c r="B2" s="213"/>
      <c r="C2" s="213"/>
      <c r="D2" s="213"/>
    </row>
    <row r="3" spans="1:4" ht="27" customHeight="1" thickTop="1" x14ac:dyDescent="0.2">
      <c r="A3" s="214" t="s">
        <v>0</v>
      </c>
      <c r="B3" s="216" t="s">
        <v>157</v>
      </c>
      <c r="C3" s="216" t="s">
        <v>28</v>
      </c>
      <c r="D3" s="216" t="s">
        <v>158</v>
      </c>
    </row>
    <row r="4" spans="1:4" ht="19.5" customHeight="1" x14ac:dyDescent="0.2">
      <c r="A4" s="215"/>
      <c r="B4" s="217"/>
      <c r="C4" s="217"/>
      <c r="D4" s="217"/>
    </row>
    <row r="5" spans="1:4" ht="21.95" customHeight="1" x14ac:dyDescent="0.2">
      <c r="A5" s="7" t="s">
        <v>1</v>
      </c>
      <c r="B5" s="2">
        <v>3</v>
      </c>
      <c r="C5" s="2">
        <v>3</v>
      </c>
      <c r="D5" s="3">
        <v>3</v>
      </c>
    </row>
    <row r="6" spans="1:4" ht="21.95" customHeight="1" x14ac:dyDescent="0.2">
      <c r="A6" s="111" t="s">
        <v>2</v>
      </c>
      <c r="B6" s="3">
        <v>5</v>
      </c>
      <c r="C6" s="3">
        <v>5</v>
      </c>
      <c r="D6" s="3">
        <v>5</v>
      </c>
    </row>
    <row r="7" spans="1:4" ht="21.95" customHeight="1" x14ac:dyDescent="0.2">
      <c r="A7" s="111" t="s">
        <v>3</v>
      </c>
      <c r="B7" s="3">
        <v>4</v>
      </c>
      <c r="C7" s="3">
        <v>4</v>
      </c>
      <c r="D7" s="3">
        <v>4</v>
      </c>
    </row>
    <row r="8" spans="1:4" ht="21.95" customHeight="1" x14ac:dyDescent="0.2">
      <c r="A8" s="111" t="s">
        <v>4</v>
      </c>
      <c r="B8" s="3">
        <v>6</v>
      </c>
      <c r="C8" s="3">
        <v>8</v>
      </c>
      <c r="D8" s="3">
        <v>6</v>
      </c>
    </row>
    <row r="9" spans="1:4" ht="21.95" customHeight="1" x14ac:dyDescent="0.2">
      <c r="A9" s="111" t="s">
        <v>5</v>
      </c>
      <c r="B9" s="3">
        <v>3</v>
      </c>
      <c r="C9" s="3">
        <v>6</v>
      </c>
      <c r="D9" s="3">
        <v>3</v>
      </c>
    </row>
    <row r="10" spans="1:4" ht="21.95" customHeight="1" x14ac:dyDescent="0.2">
      <c r="A10" s="111" t="s">
        <v>6</v>
      </c>
      <c r="B10" s="3">
        <v>2</v>
      </c>
      <c r="C10" s="3">
        <v>2</v>
      </c>
      <c r="D10" s="3">
        <v>4</v>
      </c>
    </row>
    <row r="11" spans="1:4" ht="21.95" customHeight="1" x14ac:dyDescent="0.2">
      <c r="A11" s="111" t="s">
        <v>7</v>
      </c>
      <c r="B11" s="3">
        <v>5</v>
      </c>
      <c r="C11" s="3">
        <v>6</v>
      </c>
      <c r="D11" s="3">
        <v>14</v>
      </c>
    </row>
    <row r="12" spans="1:4" ht="21.95" customHeight="1" x14ac:dyDescent="0.2">
      <c r="A12" s="111" t="s">
        <v>8</v>
      </c>
      <c r="B12" s="3">
        <v>35</v>
      </c>
      <c r="C12" s="3">
        <v>40</v>
      </c>
      <c r="D12" s="3">
        <v>46</v>
      </c>
    </row>
    <row r="13" spans="1:4" ht="21.95" customHeight="1" x14ac:dyDescent="0.2">
      <c r="A13" s="111" t="s">
        <v>9</v>
      </c>
      <c r="B13" s="3">
        <v>5</v>
      </c>
      <c r="C13" s="3">
        <v>5</v>
      </c>
      <c r="D13" s="3">
        <v>5</v>
      </c>
    </row>
    <row r="14" spans="1:4" ht="21.95" customHeight="1" x14ac:dyDescent="0.2">
      <c r="A14" s="111" t="s">
        <v>10</v>
      </c>
      <c r="B14" s="3">
        <v>3</v>
      </c>
      <c r="C14" s="3">
        <v>3</v>
      </c>
      <c r="D14" s="3">
        <v>3</v>
      </c>
    </row>
    <row r="15" spans="1:4" ht="21.95" customHeight="1" x14ac:dyDescent="0.2">
      <c r="A15" s="111" t="s">
        <v>11</v>
      </c>
      <c r="B15" s="3">
        <v>1</v>
      </c>
      <c r="C15" s="3">
        <v>1</v>
      </c>
      <c r="D15" s="3">
        <v>1</v>
      </c>
    </row>
    <row r="16" spans="1:4" ht="21.95" customHeight="1" x14ac:dyDescent="0.2">
      <c r="A16" s="111" t="s">
        <v>12</v>
      </c>
      <c r="B16" s="3">
        <v>5</v>
      </c>
      <c r="C16" s="3">
        <v>9</v>
      </c>
      <c r="D16" s="3">
        <v>5</v>
      </c>
    </row>
    <row r="17" spans="1:4" ht="21.95" customHeight="1" x14ac:dyDescent="0.2">
      <c r="A17" s="111" t="s">
        <v>13</v>
      </c>
      <c r="B17" s="3">
        <v>3</v>
      </c>
      <c r="C17" s="3">
        <v>3</v>
      </c>
      <c r="D17" s="3">
        <v>3</v>
      </c>
    </row>
    <row r="18" spans="1:4" ht="21.95" customHeight="1" x14ac:dyDescent="0.2">
      <c r="A18" s="111" t="s">
        <v>14</v>
      </c>
      <c r="B18" s="3">
        <v>2</v>
      </c>
      <c r="C18" s="3">
        <v>2</v>
      </c>
      <c r="D18" s="3">
        <v>3</v>
      </c>
    </row>
    <row r="19" spans="1:4" ht="21.95" customHeight="1" x14ac:dyDescent="0.2">
      <c r="A19" s="111" t="s">
        <v>15</v>
      </c>
      <c r="B19" s="3">
        <v>3</v>
      </c>
      <c r="C19" s="3">
        <v>3</v>
      </c>
      <c r="D19" s="3">
        <v>3</v>
      </c>
    </row>
    <row r="20" spans="1:4" ht="21.95" customHeight="1" x14ac:dyDescent="0.2">
      <c r="A20" s="111" t="s">
        <v>16</v>
      </c>
      <c r="B20" s="3">
        <v>3</v>
      </c>
      <c r="C20" s="3">
        <v>5</v>
      </c>
      <c r="D20" s="3">
        <v>5</v>
      </c>
    </row>
    <row r="21" spans="1:4" ht="21.95" customHeight="1" x14ac:dyDescent="0.2">
      <c r="A21" s="111" t="s">
        <v>17</v>
      </c>
      <c r="B21" s="3">
        <v>0</v>
      </c>
      <c r="C21" s="3">
        <v>0</v>
      </c>
      <c r="D21" s="3">
        <v>0</v>
      </c>
    </row>
    <row r="22" spans="1:4" ht="21.95" customHeight="1" x14ac:dyDescent="0.2">
      <c r="A22" s="7" t="s">
        <v>18</v>
      </c>
      <c r="B22" s="2">
        <v>8</v>
      </c>
      <c r="C22" s="2">
        <v>9</v>
      </c>
      <c r="D22" s="3">
        <v>8</v>
      </c>
    </row>
    <row r="23" spans="1:4" ht="21.95" customHeight="1" thickBot="1" x14ac:dyDescent="0.25">
      <c r="A23" s="113" t="s">
        <v>19</v>
      </c>
      <c r="B23" s="18">
        <f>SUM(B5:B22)</f>
        <v>96</v>
      </c>
      <c r="C23" s="18">
        <f>SUM(C5:C22)</f>
        <v>114</v>
      </c>
      <c r="D23" s="18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"/>
  <sheetViews>
    <sheetView rightToLeft="1" tabSelected="1" view="pageBreakPreview" zoomScaleSheetLayoutView="100" workbookViewId="0">
      <selection activeCell="X4" sqref="X4"/>
    </sheetView>
  </sheetViews>
  <sheetFormatPr defaultColWidth="9.125" defaultRowHeight="14.25" x14ac:dyDescent="0.2"/>
  <cols>
    <col min="1" max="1" width="12.375" style="37" customWidth="1"/>
    <col min="2" max="2" width="11.125" style="17" customWidth="1"/>
    <col min="3" max="7" width="7.375" style="17" customWidth="1"/>
    <col min="8" max="8" width="1" style="119" customWidth="1"/>
    <col min="9" max="11" width="7.375" style="119" customWidth="1"/>
    <col min="12" max="12" width="1.375" style="119" customWidth="1"/>
    <col min="13" max="15" width="7.375" style="119" customWidth="1"/>
    <col min="16" max="16" width="1.375" style="119" customWidth="1"/>
    <col min="17" max="19" width="7.375" style="119" customWidth="1"/>
    <col min="20" max="16384" width="9.125" style="17"/>
  </cols>
  <sheetData>
    <row r="1" spans="1:19" ht="40.5" customHeight="1" x14ac:dyDescent="0.2">
      <c r="A1" s="218" t="s">
        <v>175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19" ht="25.5" customHeight="1" thickBot="1" x14ac:dyDescent="0.25">
      <c r="A2" s="210" t="s">
        <v>235</v>
      </c>
      <c r="B2" s="93"/>
      <c r="C2" s="93"/>
      <c r="D2" s="93"/>
      <c r="E2" s="93"/>
      <c r="F2" s="93"/>
      <c r="G2" s="93"/>
      <c r="H2" s="94"/>
      <c r="I2" s="94"/>
      <c r="J2" s="94"/>
      <c r="K2" s="94"/>
      <c r="L2" s="94"/>
      <c r="M2" s="94"/>
      <c r="N2" s="94"/>
      <c r="O2" s="94"/>
      <c r="P2" s="94"/>
      <c r="Q2" s="17"/>
      <c r="R2" s="17"/>
      <c r="S2" s="17"/>
    </row>
    <row r="3" spans="1:19" ht="59.25" customHeight="1" thickTop="1" x14ac:dyDescent="0.2">
      <c r="A3" s="219" t="s">
        <v>0</v>
      </c>
      <c r="B3" s="222" t="s">
        <v>186</v>
      </c>
      <c r="C3" s="227" t="s">
        <v>166</v>
      </c>
      <c r="D3" s="227"/>
      <c r="E3" s="222" t="s">
        <v>165</v>
      </c>
      <c r="F3" s="227" t="s">
        <v>164</v>
      </c>
      <c r="G3" s="227"/>
      <c r="H3" s="243"/>
      <c r="I3" s="225" t="s">
        <v>187</v>
      </c>
      <c r="J3" s="225"/>
      <c r="K3" s="225"/>
      <c r="L3" s="243"/>
      <c r="M3" s="225" t="s">
        <v>194</v>
      </c>
      <c r="N3" s="225"/>
      <c r="O3" s="225"/>
      <c r="P3" s="243"/>
      <c r="Q3" s="227" t="s">
        <v>223</v>
      </c>
      <c r="R3" s="227"/>
      <c r="S3" s="222" t="s">
        <v>195</v>
      </c>
    </row>
    <row r="4" spans="1:19" ht="24" customHeight="1" x14ac:dyDescent="0.2">
      <c r="A4" s="241"/>
      <c r="B4" s="240"/>
      <c r="C4" s="137" t="s">
        <v>31</v>
      </c>
      <c r="D4" s="137" t="s">
        <v>179</v>
      </c>
      <c r="E4" s="240"/>
      <c r="F4" s="137" t="s">
        <v>31</v>
      </c>
      <c r="G4" s="137" t="s">
        <v>179</v>
      </c>
      <c r="H4" s="244"/>
      <c r="I4" s="137" t="s">
        <v>29</v>
      </c>
      <c r="J4" s="137" t="s">
        <v>30</v>
      </c>
      <c r="K4" s="137" t="s">
        <v>19</v>
      </c>
      <c r="L4" s="244"/>
      <c r="M4" s="137" t="s">
        <v>29</v>
      </c>
      <c r="N4" s="137" t="s">
        <v>30</v>
      </c>
      <c r="O4" s="137" t="s">
        <v>19</v>
      </c>
      <c r="P4" s="244"/>
      <c r="Q4" s="137" t="s">
        <v>31</v>
      </c>
      <c r="R4" s="137" t="s">
        <v>125</v>
      </c>
      <c r="S4" s="240"/>
    </row>
    <row r="5" spans="1:19" ht="23.25" customHeight="1" x14ac:dyDescent="0.2">
      <c r="A5" s="134" t="s">
        <v>2</v>
      </c>
      <c r="B5" s="132">
        <v>104</v>
      </c>
      <c r="C5" s="132">
        <v>21</v>
      </c>
      <c r="D5" s="133">
        <f>C5/B5*100</f>
        <v>20.192307692307693</v>
      </c>
      <c r="E5" s="133">
        <v>12.960838981081897</v>
      </c>
      <c r="F5" s="132">
        <v>17</v>
      </c>
      <c r="G5" s="133">
        <f>F5/B5*100</f>
        <v>16.346153846153847</v>
      </c>
      <c r="H5" s="125"/>
      <c r="I5" s="168">
        <v>65</v>
      </c>
      <c r="J5" s="168">
        <v>0</v>
      </c>
      <c r="K5" s="168">
        <f t="shared" ref="K5:K20" si="0">SUM(I5:J5)</f>
        <v>65</v>
      </c>
      <c r="L5" s="125"/>
      <c r="M5" s="125">
        <f>I5/$K5*100</f>
        <v>100</v>
      </c>
      <c r="N5" s="125">
        <f t="shared" ref="N5:O5" si="1">J5/$K5*100</f>
        <v>0</v>
      </c>
      <c r="O5" s="125">
        <f t="shared" si="1"/>
        <v>100</v>
      </c>
      <c r="P5" s="125"/>
      <c r="Q5" s="132">
        <v>89</v>
      </c>
      <c r="R5" s="133">
        <f>Q5/B5*100</f>
        <v>85.576923076923066</v>
      </c>
      <c r="S5" s="133">
        <v>1.6341186420200555</v>
      </c>
    </row>
    <row r="6" spans="1:19" ht="23.25" customHeight="1" x14ac:dyDescent="0.2">
      <c r="A6" s="134" t="s">
        <v>4</v>
      </c>
      <c r="B6" s="132">
        <v>57</v>
      </c>
      <c r="C6" s="132">
        <v>10</v>
      </c>
      <c r="D6" s="133">
        <f t="shared" ref="D6:D20" si="2">C6/B6*100</f>
        <v>17.543859649122805</v>
      </c>
      <c r="E6" s="133">
        <v>25.390384615384615</v>
      </c>
      <c r="F6" s="132">
        <v>8</v>
      </c>
      <c r="G6" s="133">
        <f t="shared" ref="G6:G20" si="3">F6/B6*100</f>
        <v>14.035087719298245</v>
      </c>
      <c r="H6" s="125"/>
      <c r="I6" s="168">
        <v>46</v>
      </c>
      <c r="J6" s="168">
        <v>1</v>
      </c>
      <c r="K6" s="168">
        <f t="shared" si="0"/>
        <v>47</v>
      </c>
      <c r="L6" s="125"/>
      <c r="M6" s="125">
        <f t="shared" ref="M6:M20" si="4">I6/$K6*100</f>
        <v>97.872340425531917</v>
      </c>
      <c r="N6" s="125">
        <f t="shared" ref="N6:N20" si="5">J6/$K6*100</f>
        <v>2.1276595744680851</v>
      </c>
      <c r="O6" s="125">
        <f t="shared" ref="O6:O20" si="6">K6/$K6*100</f>
        <v>100</v>
      </c>
      <c r="P6" s="125"/>
      <c r="Q6" s="132">
        <v>57</v>
      </c>
      <c r="R6" s="133">
        <f t="shared" ref="R6:R20" si="7">Q6/B6*100</f>
        <v>100</v>
      </c>
      <c r="S6" s="133">
        <v>5.3669893798040249</v>
      </c>
    </row>
    <row r="7" spans="1:19" ht="23.25" customHeight="1" x14ac:dyDescent="0.2">
      <c r="A7" s="134" t="s">
        <v>6</v>
      </c>
      <c r="B7" s="132">
        <v>153</v>
      </c>
      <c r="C7" s="132">
        <v>95</v>
      </c>
      <c r="D7" s="133">
        <f t="shared" si="2"/>
        <v>62.091503267973856</v>
      </c>
      <c r="E7" s="133">
        <v>5.4684210526315775</v>
      </c>
      <c r="F7" s="132">
        <v>97</v>
      </c>
      <c r="G7" s="133">
        <f t="shared" si="3"/>
        <v>63.398692810457511</v>
      </c>
      <c r="H7" s="125"/>
      <c r="I7" s="168">
        <v>563</v>
      </c>
      <c r="J7" s="168">
        <v>16</v>
      </c>
      <c r="K7" s="168">
        <f t="shared" si="0"/>
        <v>579</v>
      </c>
      <c r="L7" s="125"/>
      <c r="M7" s="125">
        <f t="shared" si="4"/>
        <v>97.236614853195164</v>
      </c>
      <c r="N7" s="125">
        <f t="shared" si="5"/>
        <v>2.7633851468048358</v>
      </c>
      <c r="O7" s="125">
        <f t="shared" si="6"/>
        <v>100</v>
      </c>
      <c r="P7" s="125"/>
      <c r="Q7" s="132">
        <v>152</v>
      </c>
      <c r="R7" s="133">
        <f t="shared" si="7"/>
        <v>99.346405228758172</v>
      </c>
      <c r="S7" s="133">
        <v>0.95204269414795739</v>
      </c>
    </row>
    <row r="8" spans="1:19" ht="23.25" customHeight="1" x14ac:dyDescent="0.2">
      <c r="A8" s="134" t="s">
        <v>7</v>
      </c>
      <c r="B8" s="132">
        <v>61</v>
      </c>
      <c r="C8" s="132">
        <v>12</v>
      </c>
      <c r="D8" s="133">
        <f t="shared" si="2"/>
        <v>19.672131147540984</v>
      </c>
      <c r="E8" s="133">
        <v>25.846153846153847</v>
      </c>
      <c r="F8" s="132">
        <v>9</v>
      </c>
      <c r="G8" s="133">
        <f t="shared" si="3"/>
        <v>14.754098360655737</v>
      </c>
      <c r="H8" s="125"/>
      <c r="I8" s="168">
        <v>18</v>
      </c>
      <c r="J8" s="168">
        <v>0</v>
      </c>
      <c r="K8" s="168">
        <f t="shared" si="0"/>
        <v>18</v>
      </c>
      <c r="L8" s="125"/>
      <c r="M8" s="125">
        <f t="shared" si="4"/>
        <v>100</v>
      </c>
      <c r="N8" s="125">
        <f t="shared" si="5"/>
        <v>0</v>
      </c>
      <c r="O8" s="125">
        <f t="shared" si="6"/>
        <v>100</v>
      </c>
      <c r="P8" s="125"/>
      <c r="Q8" s="132">
        <v>57</v>
      </c>
      <c r="R8" s="133">
        <f t="shared" si="7"/>
        <v>93.442622950819683</v>
      </c>
      <c r="S8" s="133">
        <v>0.7165991902834008</v>
      </c>
    </row>
    <row r="9" spans="1:19" ht="23.25" customHeight="1" x14ac:dyDescent="0.2">
      <c r="A9" s="134" t="s">
        <v>8</v>
      </c>
      <c r="B9" s="132">
        <v>434</v>
      </c>
      <c r="C9" s="132">
        <v>235</v>
      </c>
      <c r="D9" s="133">
        <f t="shared" si="2"/>
        <v>54.147465437788021</v>
      </c>
      <c r="E9" s="133">
        <v>6.4133474576271192</v>
      </c>
      <c r="F9" s="132">
        <v>221</v>
      </c>
      <c r="G9" s="133">
        <f t="shared" si="3"/>
        <v>50.92165898617511</v>
      </c>
      <c r="H9" s="125"/>
      <c r="I9" s="172">
        <v>1086.0000000000002</v>
      </c>
      <c r="J9" s="168">
        <v>167.99999999999994</v>
      </c>
      <c r="K9" s="172">
        <f t="shared" si="0"/>
        <v>1254.0000000000002</v>
      </c>
      <c r="L9" s="125"/>
      <c r="M9" s="125">
        <f t="shared" si="4"/>
        <v>86.602870813397132</v>
      </c>
      <c r="N9" s="125">
        <f t="shared" si="5"/>
        <v>13.397129186602863</v>
      </c>
      <c r="O9" s="125">
        <f t="shared" si="6"/>
        <v>100</v>
      </c>
      <c r="P9" s="125"/>
      <c r="Q9" s="132">
        <v>432</v>
      </c>
      <c r="R9" s="133">
        <f t="shared" si="7"/>
        <v>99.539170506912441</v>
      </c>
      <c r="S9" s="133">
        <v>1.7995709410252139</v>
      </c>
    </row>
    <row r="10" spans="1:19" ht="23.25" customHeight="1" x14ac:dyDescent="0.2">
      <c r="A10" s="134" t="s">
        <v>9</v>
      </c>
      <c r="B10" s="132">
        <v>164</v>
      </c>
      <c r="C10" s="132">
        <v>40</v>
      </c>
      <c r="D10" s="133">
        <f t="shared" si="2"/>
        <v>24.390243902439025</v>
      </c>
      <c r="E10" s="133">
        <v>4.1487179487179482</v>
      </c>
      <c r="F10" s="132">
        <v>26</v>
      </c>
      <c r="G10" s="133">
        <f t="shared" si="3"/>
        <v>15.853658536585366</v>
      </c>
      <c r="H10" s="125"/>
      <c r="I10" s="168">
        <v>123</v>
      </c>
      <c r="J10" s="168">
        <v>12</v>
      </c>
      <c r="K10" s="168">
        <f t="shared" si="0"/>
        <v>135</v>
      </c>
      <c r="L10" s="125"/>
      <c r="M10" s="125">
        <f t="shared" si="4"/>
        <v>91.111111111111114</v>
      </c>
      <c r="N10" s="125">
        <f t="shared" si="5"/>
        <v>8.8888888888888893</v>
      </c>
      <c r="O10" s="125">
        <f t="shared" si="6"/>
        <v>100</v>
      </c>
      <c r="P10" s="125"/>
      <c r="Q10" s="132">
        <v>160</v>
      </c>
      <c r="R10" s="133">
        <f t="shared" si="7"/>
        <v>97.560975609756099</v>
      </c>
      <c r="S10" s="133">
        <v>2.8454624542124543</v>
      </c>
    </row>
    <row r="11" spans="1:19" ht="23.25" customHeight="1" x14ac:dyDescent="0.2">
      <c r="A11" s="134" t="s">
        <v>10</v>
      </c>
      <c r="B11" s="132">
        <v>39</v>
      </c>
      <c r="C11" s="132">
        <v>16</v>
      </c>
      <c r="D11" s="133">
        <f t="shared" si="2"/>
        <v>41.025641025641022</v>
      </c>
      <c r="E11" s="133">
        <v>33.953525641025642</v>
      </c>
      <c r="F11" s="132">
        <v>17</v>
      </c>
      <c r="G11" s="133">
        <f t="shared" si="3"/>
        <v>43.589743589743591</v>
      </c>
      <c r="H11" s="125"/>
      <c r="I11" s="168">
        <v>64</v>
      </c>
      <c r="J11" s="168">
        <v>6</v>
      </c>
      <c r="K11" s="168">
        <f t="shared" si="0"/>
        <v>70</v>
      </c>
      <c r="L11" s="125"/>
      <c r="M11" s="125">
        <f t="shared" si="4"/>
        <v>91.428571428571431</v>
      </c>
      <c r="N11" s="125">
        <f t="shared" si="5"/>
        <v>8.5714285714285712</v>
      </c>
      <c r="O11" s="125">
        <f t="shared" si="6"/>
        <v>100</v>
      </c>
      <c r="P11" s="125"/>
      <c r="Q11" s="132">
        <v>37</v>
      </c>
      <c r="R11" s="133">
        <f t="shared" si="7"/>
        <v>94.871794871794862</v>
      </c>
      <c r="S11" s="133">
        <v>2.6915453915453917</v>
      </c>
    </row>
    <row r="12" spans="1:19" ht="23.25" customHeight="1" x14ac:dyDescent="0.2">
      <c r="A12" s="134" t="s">
        <v>11</v>
      </c>
      <c r="B12" s="132">
        <v>55</v>
      </c>
      <c r="C12" s="132">
        <v>43</v>
      </c>
      <c r="D12" s="133">
        <f t="shared" si="2"/>
        <v>78.181818181818187</v>
      </c>
      <c r="E12" s="133">
        <v>3.5</v>
      </c>
      <c r="F12" s="132">
        <v>43</v>
      </c>
      <c r="G12" s="133">
        <f t="shared" si="3"/>
        <v>78.181818181818187</v>
      </c>
      <c r="H12" s="125"/>
      <c r="I12" s="168">
        <v>258</v>
      </c>
      <c r="J12" s="168">
        <v>66</v>
      </c>
      <c r="K12" s="168">
        <f t="shared" si="0"/>
        <v>324</v>
      </c>
      <c r="L12" s="125"/>
      <c r="M12" s="125">
        <f t="shared" si="4"/>
        <v>79.629629629629633</v>
      </c>
      <c r="N12" s="125">
        <f t="shared" si="5"/>
        <v>20.37037037037037</v>
      </c>
      <c r="O12" s="125">
        <f t="shared" si="6"/>
        <v>100</v>
      </c>
      <c r="P12" s="125"/>
      <c r="Q12" s="132">
        <v>54</v>
      </c>
      <c r="R12" s="133">
        <f t="shared" si="7"/>
        <v>98.181818181818187</v>
      </c>
      <c r="S12" s="133">
        <v>1.1802542187157572</v>
      </c>
    </row>
    <row r="13" spans="1:19" ht="23.25" customHeight="1" x14ac:dyDescent="0.2">
      <c r="A13" s="134" t="s">
        <v>12</v>
      </c>
      <c r="B13" s="132">
        <v>31</v>
      </c>
      <c r="C13" s="132">
        <v>9</v>
      </c>
      <c r="D13" s="133">
        <f t="shared" si="2"/>
        <v>29.032258064516132</v>
      </c>
      <c r="E13" s="133">
        <v>2.1726495726495725</v>
      </c>
      <c r="F13" s="132">
        <v>7</v>
      </c>
      <c r="G13" s="133">
        <f t="shared" si="3"/>
        <v>22.58064516129032</v>
      </c>
      <c r="H13" s="125"/>
      <c r="I13" s="168">
        <v>19</v>
      </c>
      <c r="J13" s="168">
        <v>0</v>
      </c>
      <c r="K13" s="168">
        <f t="shared" si="0"/>
        <v>19</v>
      </c>
      <c r="L13" s="125"/>
      <c r="M13" s="125">
        <f t="shared" si="4"/>
        <v>100</v>
      </c>
      <c r="N13" s="125">
        <f t="shared" si="5"/>
        <v>0</v>
      </c>
      <c r="O13" s="125">
        <f t="shared" si="6"/>
        <v>100</v>
      </c>
      <c r="P13" s="125"/>
      <c r="Q13" s="132">
        <v>31</v>
      </c>
      <c r="R13" s="133">
        <f t="shared" si="7"/>
        <v>100</v>
      </c>
      <c r="S13" s="133">
        <v>1.6161468723138555</v>
      </c>
    </row>
    <row r="14" spans="1:19" ht="23.25" customHeight="1" x14ac:dyDescent="0.2">
      <c r="A14" s="134" t="s">
        <v>13</v>
      </c>
      <c r="B14" s="132">
        <v>40</v>
      </c>
      <c r="C14" s="132">
        <v>16</v>
      </c>
      <c r="D14" s="133">
        <f t="shared" si="2"/>
        <v>40</v>
      </c>
      <c r="E14" s="133">
        <v>6.7806952662721898</v>
      </c>
      <c r="F14" s="132">
        <v>11</v>
      </c>
      <c r="G14" s="133">
        <f t="shared" si="3"/>
        <v>27.500000000000004</v>
      </c>
      <c r="H14" s="125"/>
      <c r="I14" s="168">
        <v>61</v>
      </c>
      <c r="J14" s="168">
        <v>4</v>
      </c>
      <c r="K14" s="168">
        <f t="shared" si="0"/>
        <v>65</v>
      </c>
      <c r="L14" s="125"/>
      <c r="M14" s="125">
        <f t="shared" si="4"/>
        <v>93.84615384615384</v>
      </c>
      <c r="N14" s="125">
        <f t="shared" si="5"/>
        <v>6.1538461538461542</v>
      </c>
      <c r="O14" s="125">
        <f t="shared" si="6"/>
        <v>100</v>
      </c>
      <c r="P14" s="125"/>
      <c r="Q14" s="132">
        <v>40</v>
      </c>
      <c r="R14" s="133">
        <f t="shared" si="7"/>
        <v>100</v>
      </c>
      <c r="S14" s="133">
        <v>2.5844054632047126</v>
      </c>
    </row>
    <row r="15" spans="1:19" ht="23.25" customHeight="1" x14ac:dyDescent="0.2">
      <c r="A15" s="134" t="s">
        <v>14</v>
      </c>
      <c r="B15" s="132">
        <v>56</v>
      </c>
      <c r="C15" s="132">
        <v>46</v>
      </c>
      <c r="D15" s="133">
        <f t="shared" si="2"/>
        <v>82.142857142857139</v>
      </c>
      <c r="E15" s="133">
        <v>3.4880156075808251</v>
      </c>
      <c r="F15" s="132">
        <v>3</v>
      </c>
      <c r="G15" s="133">
        <f t="shared" si="3"/>
        <v>5.3571428571428568</v>
      </c>
      <c r="H15" s="125"/>
      <c r="I15" s="168">
        <v>10</v>
      </c>
      <c r="J15" s="168">
        <v>2</v>
      </c>
      <c r="K15" s="168">
        <f t="shared" si="0"/>
        <v>12</v>
      </c>
      <c r="L15" s="125"/>
      <c r="M15" s="125">
        <f t="shared" si="4"/>
        <v>83.333333333333343</v>
      </c>
      <c r="N15" s="125">
        <f t="shared" si="5"/>
        <v>16.666666666666664</v>
      </c>
      <c r="O15" s="125">
        <f t="shared" si="6"/>
        <v>100</v>
      </c>
      <c r="P15" s="125"/>
      <c r="Q15" s="132">
        <v>54</v>
      </c>
      <c r="R15" s="133">
        <f t="shared" si="7"/>
        <v>96.428571428571431</v>
      </c>
      <c r="S15" s="133">
        <v>0.96936456855485198</v>
      </c>
    </row>
    <row r="16" spans="1:19" ht="23.25" customHeight="1" x14ac:dyDescent="0.2">
      <c r="A16" s="134" t="s">
        <v>15</v>
      </c>
      <c r="B16" s="128">
        <v>38</v>
      </c>
      <c r="C16" s="128">
        <v>37</v>
      </c>
      <c r="D16" s="133">
        <f t="shared" si="2"/>
        <v>97.368421052631575</v>
      </c>
      <c r="E16" s="138">
        <v>18.82940212940213</v>
      </c>
      <c r="F16" s="128">
        <v>30</v>
      </c>
      <c r="G16" s="133">
        <f t="shared" si="3"/>
        <v>78.94736842105263</v>
      </c>
      <c r="H16" s="138"/>
      <c r="I16" s="169">
        <v>246.00000000000003</v>
      </c>
      <c r="J16" s="169">
        <v>13</v>
      </c>
      <c r="K16" s="169">
        <f t="shared" si="0"/>
        <v>259</v>
      </c>
      <c r="L16" s="138"/>
      <c r="M16" s="125">
        <f t="shared" si="4"/>
        <v>94.980694980694992</v>
      </c>
      <c r="N16" s="125">
        <f t="shared" si="5"/>
        <v>5.019305019305019</v>
      </c>
      <c r="O16" s="125">
        <f t="shared" si="6"/>
        <v>100</v>
      </c>
      <c r="P16" s="138"/>
      <c r="Q16" s="128">
        <v>38</v>
      </c>
      <c r="R16" s="133">
        <f t="shared" si="7"/>
        <v>100</v>
      </c>
      <c r="S16" s="138">
        <v>4.8663825209877842</v>
      </c>
    </row>
    <row r="17" spans="1:19" ht="23.25" customHeight="1" x14ac:dyDescent="0.2">
      <c r="A17" s="134" t="s">
        <v>16</v>
      </c>
      <c r="B17" s="136">
        <v>74</v>
      </c>
      <c r="C17" s="136">
        <v>33</v>
      </c>
      <c r="D17" s="133">
        <f t="shared" si="2"/>
        <v>44.594594594594597</v>
      </c>
      <c r="E17" s="167">
        <v>3.3310023310023311</v>
      </c>
      <c r="F17" s="136">
        <v>55</v>
      </c>
      <c r="G17" s="133">
        <f t="shared" si="3"/>
        <v>74.324324324324323</v>
      </c>
      <c r="H17" s="167"/>
      <c r="I17" s="170">
        <v>267.00000000000006</v>
      </c>
      <c r="J17" s="170">
        <v>3</v>
      </c>
      <c r="K17" s="170">
        <f t="shared" si="0"/>
        <v>270.00000000000006</v>
      </c>
      <c r="L17" s="167"/>
      <c r="M17" s="125">
        <f t="shared" si="4"/>
        <v>98.888888888888886</v>
      </c>
      <c r="N17" s="125">
        <f t="shared" si="5"/>
        <v>1.1111111111111107</v>
      </c>
      <c r="O17" s="125">
        <f t="shared" si="6"/>
        <v>100</v>
      </c>
      <c r="P17" s="167"/>
      <c r="Q17" s="136">
        <v>74</v>
      </c>
      <c r="R17" s="133">
        <f t="shared" si="7"/>
        <v>100</v>
      </c>
      <c r="S17" s="167">
        <v>0.94320021661680897</v>
      </c>
    </row>
    <row r="18" spans="1:19" ht="23.25" customHeight="1" x14ac:dyDescent="0.2">
      <c r="A18" s="134" t="s">
        <v>17</v>
      </c>
      <c r="B18" s="132">
        <v>79</v>
      </c>
      <c r="C18" s="132">
        <v>67</v>
      </c>
      <c r="D18" s="133">
        <f t="shared" si="2"/>
        <v>84.810126582278471</v>
      </c>
      <c r="E18" s="133">
        <v>6.8254879448909316</v>
      </c>
      <c r="F18" s="132">
        <v>67</v>
      </c>
      <c r="G18" s="133">
        <f t="shared" si="3"/>
        <v>84.810126582278471</v>
      </c>
      <c r="H18" s="125"/>
      <c r="I18" s="172">
        <v>3078</v>
      </c>
      <c r="J18" s="168">
        <v>0</v>
      </c>
      <c r="K18" s="172">
        <f t="shared" si="0"/>
        <v>3078</v>
      </c>
      <c r="L18" s="125"/>
      <c r="M18" s="125">
        <f t="shared" si="4"/>
        <v>100</v>
      </c>
      <c r="N18" s="125">
        <f t="shared" si="5"/>
        <v>0</v>
      </c>
      <c r="O18" s="125">
        <f t="shared" si="6"/>
        <v>100</v>
      </c>
      <c r="P18" s="125"/>
      <c r="Q18" s="132">
        <v>77</v>
      </c>
      <c r="R18" s="133">
        <f t="shared" si="7"/>
        <v>97.468354430379748</v>
      </c>
      <c r="S18" s="133">
        <v>0.38800042646196492</v>
      </c>
    </row>
    <row r="19" spans="1:19" ht="23.25" customHeight="1" x14ac:dyDescent="0.2">
      <c r="A19" s="123" t="s">
        <v>18</v>
      </c>
      <c r="B19" s="126">
        <v>91</v>
      </c>
      <c r="C19" s="126">
        <v>16</v>
      </c>
      <c r="D19" s="133">
        <f t="shared" si="2"/>
        <v>17.582417582417584</v>
      </c>
      <c r="E19" s="127">
        <v>5.5429487179487182</v>
      </c>
      <c r="F19" s="126">
        <v>5</v>
      </c>
      <c r="G19" s="133">
        <f t="shared" si="3"/>
        <v>5.4945054945054945</v>
      </c>
      <c r="H19" s="127"/>
      <c r="I19" s="171">
        <v>15</v>
      </c>
      <c r="J19" s="171">
        <v>0</v>
      </c>
      <c r="K19" s="171">
        <f t="shared" si="0"/>
        <v>15</v>
      </c>
      <c r="L19" s="127"/>
      <c r="M19" s="125">
        <f t="shared" si="4"/>
        <v>100</v>
      </c>
      <c r="N19" s="125">
        <f t="shared" si="5"/>
        <v>0</v>
      </c>
      <c r="O19" s="125">
        <f t="shared" si="6"/>
        <v>100</v>
      </c>
      <c r="P19" s="127"/>
      <c r="Q19" s="126">
        <v>88</v>
      </c>
      <c r="R19" s="133">
        <f t="shared" si="7"/>
        <v>96.703296703296701</v>
      </c>
      <c r="S19" s="127">
        <v>1.0285131535131535</v>
      </c>
    </row>
    <row r="20" spans="1:19" s="154" customFormat="1" ht="33" customHeight="1" thickBot="1" x14ac:dyDescent="0.25">
      <c r="A20" s="177" t="s">
        <v>177</v>
      </c>
      <c r="B20" s="178">
        <v>1476</v>
      </c>
      <c r="C20" s="178">
        <f>SUM(C5:C19)</f>
        <v>696</v>
      </c>
      <c r="D20" s="179">
        <f t="shared" si="2"/>
        <v>47.154471544715449</v>
      </c>
      <c r="E20" s="181">
        <v>20.2</v>
      </c>
      <c r="F20" s="180">
        <f>SUM(F5:F19)</f>
        <v>616</v>
      </c>
      <c r="G20" s="179">
        <f t="shared" si="3"/>
        <v>41.734417344173444</v>
      </c>
      <c r="H20" s="179"/>
      <c r="I20" s="194">
        <f>SUM(I5:I19)</f>
        <v>5919</v>
      </c>
      <c r="J20" s="179">
        <f>SUM(J5:J19)</f>
        <v>290.99999999999994</v>
      </c>
      <c r="K20" s="194">
        <f t="shared" si="0"/>
        <v>6210</v>
      </c>
      <c r="L20" s="179"/>
      <c r="M20" s="179">
        <f t="shared" si="4"/>
        <v>95.314009661835755</v>
      </c>
      <c r="N20" s="179">
        <f t="shared" si="5"/>
        <v>4.6859903381642507</v>
      </c>
      <c r="O20" s="179">
        <f t="shared" si="6"/>
        <v>100</v>
      </c>
      <c r="P20" s="179"/>
      <c r="Q20" s="178">
        <f>SUM(Q5:Q19)</f>
        <v>1440</v>
      </c>
      <c r="R20" s="179">
        <f t="shared" si="7"/>
        <v>97.560975609756099</v>
      </c>
      <c r="S20" s="181">
        <v>3.6359030736592435</v>
      </c>
    </row>
    <row r="21" spans="1:19" ht="17.25" customHeight="1" thickTop="1" x14ac:dyDescent="0.2"/>
    <row r="22" spans="1:19" s="119" customFormat="1" ht="12.75" customHeight="1" x14ac:dyDescent="0.2">
      <c r="A22" s="37"/>
    </row>
    <row r="23" spans="1:19" ht="29.25" customHeight="1" x14ac:dyDescent="0.2">
      <c r="A23" s="232" t="s">
        <v>200</v>
      </c>
      <c r="B23" s="232"/>
      <c r="C23" s="232"/>
      <c r="D23" s="232"/>
      <c r="E23" s="232"/>
      <c r="F23" s="232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207"/>
      <c r="S23" s="207">
        <v>183</v>
      </c>
    </row>
  </sheetData>
  <mergeCells count="14">
    <mergeCell ref="A23:F23"/>
    <mergeCell ref="Q3:R3"/>
    <mergeCell ref="S3:S4"/>
    <mergeCell ref="A1:S1"/>
    <mergeCell ref="A3:A4"/>
    <mergeCell ref="B3:B4"/>
    <mergeCell ref="C3:D3"/>
    <mergeCell ref="E3:E4"/>
    <mergeCell ref="F3:G3"/>
    <mergeCell ref="H3:H4"/>
    <mergeCell ref="I3:K3"/>
    <mergeCell ref="L3:L4"/>
    <mergeCell ref="M3:O3"/>
    <mergeCell ref="P3:P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96" customWidth="1"/>
    <col min="2" max="2" width="14" style="96" customWidth="1"/>
    <col min="3" max="3" width="8.75" style="96" customWidth="1"/>
    <col min="4" max="4" width="10.75" style="96" customWidth="1"/>
    <col min="5" max="5" width="9.75" style="96" customWidth="1"/>
    <col min="6" max="6" width="7.625" style="96" customWidth="1"/>
    <col min="7" max="7" width="9.125" style="97" customWidth="1"/>
    <col min="8" max="8" width="10" style="97" customWidth="1"/>
    <col min="9" max="9" width="8.25" style="96" customWidth="1"/>
    <col min="10" max="10" width="8.375" style="96" customWidth="1"/>
    <col min="11" max="11" width="8.625" style="97" customWidth="1"/>
    <col min="12" max="12" width="8" style="96" customWidth="1"/>
    <col min="13" max="13" width="7.625" style="96" customWidth="1"/>
    <col min="14" max="14" width="6.625" style="96" customWidth="1"/>
    <col min="15" max="16" width="7.625" style="96" customWidth="1"/>
    <col min="17" max="17" width="11.25" style="98" customWidth="1"/>
    <col min="18" max="20" width="10.25" style="98" customWidth="1"/>
    <col min="21" max="21" width="8.75" style="96" customWidth="1"/>
    <col min="22" max="22" width="2" style="96" customWidth="1"/>
    <col min="23" max="25" width="9.125" style="96"/>
    <col min="26" max="26" width="9.75" style="96" customWidth="1"/>
    <col min="27" max="27" width="12.625" style="96" customWidth="1"/>
    <col min="28" max="28" width="12.25" style="96" customWidth="1"/>
    <col min="29" max="32" width="9.125" style="96"/>
    <col min="33" max="33" width="14.375" style="96" customWidth="1"/>
    <col min="34" max="34" width="9.125" style="96"/>
    <col min="35" max="35" width="11.25" style="96" customWidth="1"/>
    <col min="36" max="36" width="12.75" style="96" bestFit="1" customWidth="1"/>
    <col min="37" max="37" width="14.625" style="96" customWidth="1"/>
    <col min="38" max="16384" width="9.125" style="96"/>
  </cols>
  <sheetData>
    <row r="1" spans="1:38" ht="18.75" customHeight="1" x14ac:dyDescent="0.2">
      <c r="A1" s="212" t="s">
        <v>76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Y1" s="99" t="s">
        <v>143</v>
      </c>
      <c r="Z1" s="100" t="s">
        <v>144</v>
      </c>
      <c r="AA1" s="100" t="s">
        <v>145</v>
      </c>
      <c r="AB1" s="100" t="s">
        <v>146</v>
      </c>
      <c r="AC1" s="100" t="s">
        <v>147</v>
      </c>
      <c r="AD1" s="100" t="s">
        <v>148</v>
      </c>
      <c r="AE1" s="100" t="s">
        <v>149</v>
      </c>
      <c r="AF1" s="100" t="s">
        <v>150</v>
      </c>
      <c r="AG1" s="100" t="s">
        <v>151</v>
      </c>
      <c r="AH1" s="100" t="s">
        <v>152</v>
      </c>
      <c r="AI1" s="20" t="s">
        <v>86</v>
      </c>
    </row>
    <row r="2" spans="1:38" ht="25.5" customHeight="1" thickBot="1" x14ac:dyDescent="0.25">
      <c r="A2" s="247" t="s">
        <v>64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spans="1:38" ht="21.75" customHeight="1" thickTop="1" x14ac:dyDescent="0.2">
      <c r="A3" s="214" t="s">
        <v>0</v>
      </c>
      <c r="B3" s="250" t="s">
        <v>75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W3" s="251" t="s">
        <v>90</v>
      </c>
      <c r="X3" s="261" t="s">
        <v>0</v>
      </c>
      <c r="Y3" s="254" t="s">
        <v>91</v>
      </c>
      <c r="Z3" s="255"/>
      <c r="AA3" s="255"/>
      <c r="AB3" s="255"/>
      <c r="AC3" s="255"/>
      <c r="AD3" s="255"/>
      <c r="AE3" s="255"/>
      <c r="AF3" s="255"/>
      <c r="AG3" s="255"/>
      <c r="AH3" s="255"/>
      <c r="AI3" s="256"/>
    </row>
    <row r="4" spans="1:38" ht="30" customHeight="1" x14ac:dyDescent="0.2">
      <c r="A4" s="248"/>
      <c r="B4" s="108" t="s">
        <v>83</v>
      </c>
      <c r="C4" s="108" t="s">
        <v>50</v>
      </c>
      <c r="D4" s="108" t="s">
        <v>51</v>
      </c>
      <c r="E4" s="108" t="s">
        <v>52</v>
      </c>
      <c r="F4" s="108" t="s">
        <v>53</v>
      </c>
      <c r="G4" s="253" t="s">
        <v>54</v>
      </c>
      <c r="H4" s="253"/>
      <c r="I4" s="108" t="s">
        <v>55</v>
      </c>
      <c r="J4" s="253" t="s">
        <v>56</v>
      </c>
      <c r="K4" s="253"/>
      <c r="L4" s="108" t="s">
        <v>57</v>
      </c>
      <c r="M4" s="108" t="s">
        <v>58</v>
      </c>
      <c r="N4" s="108" t="s">
        <v>59</v>
      </c>
      <c r="O4" s="108" t="s">
        <v>84</v>
      </c>
      <c r="P4" s="253" t="s">
        <v>85</v>
      </c>
      <c r="Q4" s="253"/>
      <c r="R4" s="253" t="s">
        <v>20</v>
      </c>
      <c r="S4" s="253"/>
      <c r="T4" s="253"/>
      <c r="U4" s="253"/>
      <c r="W4" s="246"/>
      <c r="X4" s="262"/>
      <c r="Y4" s="257" t="s">
        <v>92</v>
      </c>
      <c r="Z4" s="258"/>
      <c r="AA4" s="258"/>
      <c r="AB4" s="258"/>
      <c r="AC4" s="258"/>
      <c r="AD4" s="258"/>
      <c r="AE4" s="258"/>
      <c r="AF4" s="258"/>
      <c r="AG4" s="258"/>
      <c r="AH4" s="258"/>
      <c r="AI4" s="259"/>
    </row>
    <row r="5" spans="1:38" ht="21" customHeight="1" thickBot="1" x14ac:dyDescent="0.25">
      <c r="A5" s="249"/>
      <c r="B5" s="6" t="s">
        <v>152</v>
      </c>
      <c r="C5" s="15" t="s">
        <v>154</v>
      </c>
      <c r="D5" s="15" t="s">
        <v>154</v>
      </c>
      <c r="E5" s="15" t="s">
        <v>154</v>
      </c>
      <c r="F5" s="15" t="s">
        <v>154</v>
      </c>
      <c r="G5" s="15" t="s">
        <v>154</v>
      </c>
      <c r="H5" s="6" t="s">
        <v>150</v>
      </c>
      <c r="I5" s="15" t="s">
        <v>154</v>
      </c>
      <c r="J5" s="15" t="s">
        <v>154</v>
      </c>
      <c r="K5" s="6" t="s">
        <v>149</v>
      </c>
      <c r="L5" s="6" t="s">
        <v>155</v>
      </c>
      <c r="M5" s="6" t="s">
        <v>154</v>
      </c>
      <c r="N5" s="6" t="s">
        <v>154</v>
      </c>
      <c r="O5" s="6" t="s">
        <v>154</v>
      </c>
      <c r="P5" s="6" t="s">
        <v>144</v>
      </c>
      <c r="Q5" s="90" t="s">
        <v>154</v>
      </c>
      <c r="R5" s="90" t="s">
        <v>143</v>
      </c>
      <c r="S5" s="90" t="s">
        <v>144</v>
      </c>
      <c r="T5" s="90" t="s">
        <v>150</v>
      </c>
      <c r="U5" s="90" t="s">
        <v>154</v>
      </c>
      <c r="W5" s="252"/>
      <c r="X5" s="263"/>
      <c r="Y5" s="99" t="s">
        <v>143</v>
      </c>
      <c r="Z5" s="100" t="s">
        <v>144</v>
      </c>
      <c r="AA5" s="100" t="s">
        <v>145</v>
      </c>
      <c r="AB5" s="100" t="s">
        <v>146</v>
      </c>
      <c r="AC5" s="100" t="s">
        <v>147</v>
      </c>
      <c r="AD5" s="100" t="s">
        <v>148</v>
      </c>
      <c r="AE5" s="100" t="s">
        <v>149</v>
      </c>
      <c r="AF5" s="100" t="s">
        <v>150</v>
      </c>
      <c r="AG5" s="100" t="s">
        <v>151</v>
      </c>
      <c r="AH5" s="100" t="s">
        <v>152</v>
      </c>
      <c r="AI5" s="20" t="s">
        <v>86</v>
      </c>
      <c r="AJ5" s="97" t="s">
        <v>153</v>
      </c>
    </row>
    <row r="6" spans="1:38" ht="21.95" customHeight="1" x14ac:dyDescent="0.2">
      <c r="A6" s="7" t="s">
        <v>1</v>
      </c>
      <c r="B6" s="39">
        <v>21565.559999999998</v>
      </c>
      <c r="C6" s="39">
        <v>300.98399999999998</v>
      </c>
      <c r="D6" s="39">
        <v>49500</v>
      </c>
      <c r="E6" s="39">
        <v>21969.1</v>
      </c>
      <c r="F6" s="39">
        <v>426.75500000000005</v>
      </c>
      <c r="G6" s="39">
        <v>79.699999999999989</v>
      </c>
      <c r="H6" s="39">
        <v>30</v>
      </c>
      <c r="I6" s="39">
        <v>0</v>
      </c>
      <c r="J6" s="39">
        <v>162.43999999999994</v>
      </c>
      <c r="K6" s="39">
        <v>0</v>
      </c>
      <c r="L6" s="39">
        <v>0</v>
      </c>
      <c r="M6" s="39">
        <v>1.25</v>
      </c>
      <c r="N6" s="39">
        <v>1</v>
      </c>
      <c r="O6" s="39">
        <v>130.25300000000001</v>
      </c>
      <c r="P6" s="39">
        <v>0</v>
      </c>
      <c r="Q6" s="39">
        <v>6</v>
      </c>
      <c r="R6" s="39">
        <v>0</v>
      </c>
      <c r="S6" s="39">
        <v>0</v>
      </c>
      <c r="T6" s="39">
        <v>0</v>
      </c>
      <c r="U6" s="39">
        <v>6</v>
      </c>
      <c r="W6" s="260" t="s">
        <v>93</v>
      </c>
      <c r="X6" s="12" t="s">
        <v>94</v>
      </c>
      <c r="Y6" s="21" t="s">
        <v>95</v>
      </c>
      <c r="Z6" s="22" t="s">
        <v>95</v>
      </c>
      <c r="AA6" s="22" t="s">
        <v>95</v>
      </c>
      <c r="AB6" s="22" t="s">
        <v>95</v>
      </c>
      <c r="AC6" s="22" t="s">
        <v>95</v>
      </c>
      <c r="AD6" s="22" t="s">
        <v>95</v>
      </c>
      <c r="AE6" s="22" t="s">
        <v>95</v>
      </c>
      <c r="AF6" s="22" t="s">
        <v>95</v>
      </c>
      <c r="AG6" s="23">
        <v>21565559.999999996</v>
      </c>
      <c r="AH6" s="22">
        <v>0</v>
      </c>
      <c r="AI6" s="36">
        <f>AG6/1000</f>
        <v>21565.559999999998</v>
      </c>
      <c r="AJ6" s="36">
        <f>AH6+AI6</f>
        <v>21565.559999999998</v>
      </c>
      <c r="AL6" s="24">
        <v>21565559.999999996</v>
      </c>
    </row>
    <row r="7" spans="1:38" ht="21.95" customHeight="1" x14ac:dyDescent="0.2">
      <c r="A7" s="16" t="s">
        <v>2</v>
      </c>
      <c r="B7" s="40">
        <v>260873.14500000002</v>
      </c>
      <c r="C7" s="40">
        <v>573.98500000000001</v>
      </c>
      <c r="D7" s="39">
        <v>121248.62299999999</v>
      </c>
      <c r="E7" s="40">
        <v>25307.185999999998</v>
      </c>
      <c r="F7" s="40">
        <v>583.99800000000005</v>
      </c>
      <c r="G7" s="39">
        <v>64.334000000000017</v>
      </c>
      <c r="H7" s="40">
        <v>463.99999999999994</v>
      </c>
      <c r="I7" s="39">
        <v>2.1949999999999998</v>
      </c>
      <c r="J7" s="40">
        <v>90.189999999999984</v>
      </c>
      <c r="K7" s="40">
        <v>0</v>
      </c>
      <c r="L7" s="39">
        <v>0</v>
      </c>
      <c r="M7" s="40">
        <v>0.38300000000000001</v>
      </c>
      <c r="N7" s="40">
        <v>0</v>
      </c>
      <c r="O7" s="40">
        <v>434.81999999999988</v>
      </c>
      <c r="P7" s="40">
        <v>0</v>
      </c>
      <c r="Q7" s="40">
        <v>44400000</v>
      </c>
      <c r="R7" s="40">
        <v>372</v>
      </c>
      <c r="S7" s="40">
        <v>0</v>
      </c>
      <c r="T7" s="40">
        <v>0</v>
      </c>
      <c r="U7" s="40">
        <v>29.7</v>
      </c>
      <c r="W7" s="246"/>
      <c r="X7" s="13" t="s">
        <v>96</v>
      </c>
      <c r="Y7" s="25" t="s">
        <v>95</v>
      </c>
      <c r="Z7" s="26" t="s">
        <v>95</v>
      </c>
      <c r="AA7" s="26" t="s">
        <v>95</v>
      </c>
      <c r="AB7" s="26" t="s">
        <v>95</v>
      </c>
      <c r="AC7" s="26" t="s">
        <v>95</v>
      </c>
      <c r="AD7" s="26" t="s">
        <v>95</v>
      </c>
      <c r="AE7" s="26" t="s">
        <v>95</v>
      </c>
      <c r="AF7" s="26" t="s">
        <v>95</v>
      </c>
      <c r="AG7" s="27">
        <v>169503145.00000003</v>
      </c>
      <c r="AH7" s="27">
        <v>91370</v>
      </c>
      <c r="AI7" s="36">
        <f t="shared" ref="AI7:AI23" si="0">AG7/1000</f>
        <v>169503.14500000002</v>
      </c>
      <c r="AJ7" s="36">
        <f t="shared" ref="AJ7:AJ24" si="1">AH7+AI7</f>
        <v>260873.14500000002</v>
      </c>
      <c r="AL7" s="28">
        <v>169594514.99999997</v>
      </c>
    </row>
    <row r="8" spans="1:38" ht="21.95" customHeight="1" x14ac:dyDescent="0.2">
      <c r="A8" s="16" t="s">
        <v>3</v>
      </c>
      <c r="B8" s="40">
        <v>437036.2809999999</v>
      </c>
      <c r="C8" s="40">
        <v>815.42999999999984</v>
      </c>
      <c r="D8" s="39">
        <v>1995387.1740000001</v>
      </c>
      <c r="E8" s="40">
        <v>20547.665000000005</v>
      </c>
      <c r="F8" s="40">
        <v>795.34299999999985</v>
      </c>
      <c r="G8" s="39">
        <v>666.45799999999997</v>
      </c>
      <c r="H8" s="40">
        <v>5760</v>
      </c>
      <c r="I8" s="39">
        <v>312</v>
      </c>
      <c r="J8" s="40">
        <v>485.44500000000022</v>
      </c>
      <c r="K8" s="40">
        <v>0</v>
      </c>
      <c r="L8" s="39">
        <v>0</v>
      </c>
      <c r="M8" s="40">
        <v>0</v>
      </c>
      <c r="N8" s="40">
        <v>3250.9</v>
      </c>
      <c r="O8" s="40">
        <v>447.03700000000009</v>
      </c>
      <c r="P8" s="40">
        <v>45000</v>
      </c>
      <c r="Q8" s="40">
        <v>1000</v>
      </c>
      <c r="R8" s="40">
        <v>0</v>
      </c>
      <c r="S8" s="40">
        <v>0</v>
      </c>
      <c r="T8" s="40">
        <v>0</v>
      </c>
      <c r="U8" s="40">
        <v>7.2</v>
      </c>
      <c r="W8" s="246"/>
      <c r="X8" s="13" t="s">
        <v>97</v>
      </c>
      <c r="Y8" s="25" t="s">
        <v>95</v>
      </c>
      <c r="Z8" s="26" t="s">
        <v>95</v>
      </c>
      <c r="AA8" s="26" t="s">
        <v>95</v>
      </c>
      <c r="AB8" s="26" t="s">
        <v>95</v>
      </c>
      <c r="AC8" s="26" t="s">
        <v>95</v>
      </c>
      <c r="AD8" s="26" t="s">
        <v>95</v>
      </c>
      <c r="AE8" s="26" t="s">
        <v>95</v>
      </c>
      <c r="AF8" s="26" t="s">
        <v>95</v>
      </c>
      <c r="AG8" s="27">
        <v>437036280.99999988</v>
      </c>
      <c r="AH8" s="26">
        <v>0</v>
      </c>
      <c r="AI8" s="36">
        <f t="shared" si="0"/>
        <v>437036.2809999999</v>
      </c>
      <c r="AJ8" s="36">
        <f t="shared" si="1"/>
        <v>437036.2809999999</v>
      </c>
      <c r="AL8" s="28">
        <v>437036280.99999988</v>
      </c>
    </row>
    <row r="9" spans="1:38" ht="21.95" customHeight="1" x14ac:dyDescent="0.2">
      <c r="A9" s="16" t="s">
        <v>4</v>
      </c>
      <c r="B9" s="40">
        <v>519020.78</v>
      </c>
      <c r="C9" s="40">
        <v>319.60000000000002</v>
      </c>
      <c r="D9" s="39">
        <v>40899.599999999999</v>
      </c>
      <c r="E9" s="40">
        <v>20949.309999999998</v>
      </c>
      <c r="F9" s="40">
        <v>1307.0829999999999</v>
      </c>
      <c r="G9" s="39">
        <v>113.19200000000002</v>
      </c>
      <c r="H9" s="40">
        <v>17064</v>
      </c>
      <c r="I9" s="39">
        <v>0</v>
      </c>
      <c r="J9" s="40">
        <v>22.4</v>
      </c>
      <c r="K9" s="40">
        <v>0</v>
      </c>
      <c r="L9" s="39">
        <v>0</v>
      </c>
      <c r="M9" s="40">
        <v>0</v>
      </c>
      <c r="N9" s="40">
        <v>61.449999999999989</v>
      </c>
      <c r="O9" s="40">
        <v>101.88800000000001</v>
      </c>
      <c r="P9" s="40">
        <v>0</v>
      </c>
      <c r="Q9" s="40">
        <v>1265925985</v>
      </c>
      <c r="R9" s="40">
        <v>0</v>
      </c>
      <c r="S9" s="40">
        <v>0</v>
      </c>
      <c r="T9" s="40">
        <v>0</v>
      </c>
      <c r="U9" s="40">
        <v>0</v>
      </c>
      <c r="W9" s="246"/>
      <c r="X9" s="13" t="s">
        <v>21</v>
      </c>
      <c r="Y9" s="25" t="s">
        <v>95</v>
      </c>
      <c r="Z9" s="26" t="s">
        <v>95</v>
      </c>
      <c r="AA9" s="26" t="s">
        <v>95</v>
      </c>
      <c r="AB9" s="26" t="s">
        <v>95</v>
      </c>
      <c r="AC9" s="26" t="s">
        <v>95</v>
      </c>
      <c r="AD9" s="26" t="s">
        <v>95</v>
      </c>
      <c r="AE9" s="26" t="s">
        <v>95</v>
      </c>
      <c r="AF9" s="26" t="s">
        <v>95</v>
      </c>
      <c r="AG9" s="27">
        <v>86437780</v>
      </c>
      <c r="AH9" s="27">
        <v>432583</v>
      </c>
      <c r="AI9" s="36">
        <f t="shared" si="0"/>
        <v>86437.78</v>
      </c>
      <c r="AJ9" s="36">
        <f t="shared" si="1"/>
        <v>519020.78</v>
      </c>
      <c r="AL9" s="28">
        <v>86870363</v>
      </c>
    </row>
    <row r="10" spans="1:38" ht="21.95" customHeight="1" x14ac:dyDescent="0.2">
      <c r="A10" s="16" t="s">
        <v>5</v>
      </c>
      <c r="B10" s="40">
        <v>67653.294000000024</v>
      </c>
      <c r="C10" s="40">
        <v>1158.0200000000002</v>
      </c>
      <c r="D10" s="39">
        <v>81759.39899999999</v>
      </c>
      <c r="E10" s="40">
        <v>51018.159999999996</v>
      </c>
      <c r="F10" s="40">
        <v>1071.1799999999996</v>
      </c>
      <c r="G10" s="39">
        <v>353.84300000000007</v>
      </c>
      <c r="H10" s="40">
        <v>0</v>
      </c>
      <c r="I10" s="39">
        <v>720</v>
      </c>
      <c r="J10" s="40">
        <v>47.551000000000009</v>
      </c>
      <c r="K10" s="40">
        <v>0</v>
      </c>
      <c r="L10" s="39">
        <v>0</v>
      </c>
      <c r="M10" s="40">
        <v>0.64800000000000002</v>
      </c>
      <c r="N10" s="40">
        <v>0.24</v>
      </c>
      <c r="O10" s="40">
        <v>72.814999999999998</v>
      </c>
      <c r="P10" s="40">
        <v>1866240</v>
      </c>
      <c r="Q10" s="40">
        <v>0</v>
      </c>
      <c r="R10" s="40">
        <v>0</v>
      </c>
      <c r="S10" s="40">
        <v>0</v>
      </c>
      <c r="T10" s="40">
        <v>456</v>
      </c>
      <c r="U10" s="40">
        <v>17.213999999999999</v>
      </c>
      <c r="W10" s="246"/>
      <c r="X10" s="13" t="s">
        <v>98</v>
      </c>
      <c r="Y10" s="25" t="s">
        <v>95</v>
      </c>
      <c r="Z10" s="26" t="s">
        <v>95</v>
      </c>
      <c r="AA10" s="26" t="s">
        <v>95</v>
      </c>
      <c r="AB10" s="26" t="s">
        <v>95</v>
      </c>
      <c r="AC10" s="26" t="s">
        <v>95</v>
      </c>
      <c r="AD10" s="26" t="s">
        <v>95</v>
      </c>
      <c r="AE10" s="26" t="s">
        <v>95</v>
      </c>
      <c r="AF10" s="26" t="s">
        <v>95</v>
      </c>
      <c r="AG10" s="27">
        <v>50659294.000000022</v>
      </c>
      <c r="AH10" s="27">
        <v>16994</v>
      </c>
      <c r="AI10" s="36">
        <f t="shared" si="0"/>
        <v>50659.294000000024</v>
      </c>
      <c r="AJ10" s="36">
        <f t="shared" si="1"/>
        <v>67653.294000000024</v>
      </c>
      <c r="AL10" s="28">
        <v>50676287.999999978</v>
      </c>
    </row>
    <row r="11" spans="1:38" ht="21.95" customHeight="1" x14ac:dyDescent="0.2">
      <c r="A11" s="16" t="s">
        <v>6</v>
      </c>
      <c r="B11" s="40">
        <v>26210.431</v>
      </c>
      <c r="C11" s="40">
        <v>0</v>
      </c>
      <c r="D11" s="39">
        <v>204456.00000000003</v>
      </c>
      <c r="E11" s="40">
        <v>8950.3129999999965</v>
      </c>
      <c r="F11" s="40">
        <v>4.5</v>
      </c>
      <c r="G11" s="39">
        <v>153.75400000000002</v>
      </c>
      <c r="H11" s="40">
        <v>1000</v>
      </c>
      <c r="I11" s="39">
        <v>0</v>
      </c>
      <c r="J11" s="40">
        <v>13.827999999999999</v>
      </c>
      <c r="K11" s="40">
        <v>0</v>
      </c>
      <c r="L11" s="39">
        <v>0</v>
      </c>
      <c r="M11" s="40">
        <v>0</v>
      </c>
      <c r="N11" s="40">
        <v>1.5</v>
      </c>
      <c r="O11" s="40">
        <v>1399.2059999999999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42.4</v>
      </c>
      <c r="W11" s="246"/>
      <c r="X11" s="13" t="s">
        <v>99</v>
      </c>
      <c r="Y11" s="25" t="s">
        <v>95</v>
      </c>
      <c r="Z11" s="26" t="s">
        <v>95</v>
      </c>
      <c r="AA11" s="26" t="s">
        <v>95</v>
      </c>
      <c r="AB11" s="26" t="s">
        <v>95</v>
      </c>
      <c r="AC11" s="26" t="s">
        <v>95</v>
      </c>
      <c r="AD11" s="26" t="s">
        <v>95</v>
      </c>
      <c r="AE11" s="26" t="s">
        <v>95</v>
      </c>
      <c r="AF11" s="26" t="s">
        <v>95</v>
      </c>
      <c r="AG11" s="27">
        <v>22769431</v>
      </c>
      <c r="AH11" s="27">
        <v>3441</v>
      </c>
      <c r="AI11" s="36">
        <f t="shared" si="0"/>
        <v>22769.431</v>
      </c>
      <c r="AJ11" s="36">
        <f t="shared" si="1"/>
        <v>26210.431</v>
      </c>
      <c r="AL11" s="28">
        <v>22772872</v>
      </c>
    </row>
    <row r="12" spans="1:38" ht="21.95" customHeight="1" x14ac:dyDescent="0.2">
      <c r="A12" s="16" t="s">
        <v>7</v>
      </c>
      <c r="B12" s="40">
        <v>57992.127000000008</v>
      </c>
      <c r="C12" s="40">
        <v>642.1</v>
      </c>
      <c r="D12" s="39">
        <v>106911.018</v>
      </c>
      <c r="E12" s="40">
        <v>30069.610999999997</v>
      </c>
      <c r="F12" s="40">
        <v>1058.942</v>
      </c>
      <c r="G12" s="39">
        <v>114.714</v>
      </c>
      <c r="H12" s="40">
        <v>0</v>
      </c>
      <c r="I12" s="39">
        <v>0</v>
      </c>
      <c r="J12" s="40">
        <v>241.91899999999998</v>
      </c>
      <c r="K12" s="40">
        <v>0</v>
      </c>
      <c r="L12" s="39">
        <v>0</v>
      </c>
      <c r="M12" s="40">
        <v>0</v>
      </c>
      <c r="N12" s="40">
        <v>76.64</v>
      </c>
      <c r="O12" s="40">
        <v>756.90800000000002</v>
      </c>
      <c r="P12" s="40">
        <v>0</v>
      </c>
      <c r="Q12" s="40">
        <v>11556405</v>
      </c>
      <c r="R12" s="40">
        <v>0</v>
      </c>
      <c r="S12" s="40">
        <v>286</v>
      </c>
      <c r="T12" s="40">
        <v>0</v>
      </c>
      <c r="U12" s="40">
        <v>0</v>
      </c>
      <c r="W12" s="246"/>
      <c r="X12" s="13" t="s">
        <v>100</v>
      </c>
      <c r="Y12" s="25" t="s">
        <v>95</v>
      </c>
      <c r="Z12" s="26" t="s">
        <v>95</v>
      </c>
      <c r="AA12" s="26" t="s">
        <v>95</v>
      </c>
      <c r="AB12" s="26" t="s">
        <v>95</v>
      </c>
      <c r="AC12" s="26" t="s">
        <v>95</v>
      </c>
      <c r="AD12" s="26" t="s">
        <v>95</v>
      </c>
      <c r="AE12" s="26" t="s">
        <v>95</v>
      </c>
      <c r="AF12" s="26" t="s">
        <v>95</v>
      </c>
      <c r="AG12" s="27">
        <v>52792127.000000007</v>
      </c>
      <c r="AH12" s="27">
        <v>5200</v>
      </c>
      <c r="AI12" s="36">
        <f t="shared" si="0"/>
        <v>52792.127000000008</v>
      </c>
      <c r="AJ12" s="36">
        <f t="shared" si="1"/>
        <v>57992.127000000008</v>
      </c>
      <c r="AL12" s="28">
        <v>52797327</v>
      </c>
    </row>
    <row r="13" spans="1:38" ht="21.95" customHeight="1" x14ac:dyDescent="0.2">
      <c r="A13" s="16" t="s">
        <v>8</v>
      </c>
      <c r="B13" s="40">
        <v>1194998.3560000001</v>
      </c>
      <c r="C13" s="40">
        <v>3161.4649999999992</v>
      </c>
      <c r="D13" s="39">
        <v>4593052.8739999998</v>
      </c>
      <c r="E13" s="40">
        <v>284553.02799999999</v>
      </c>
      <c r="F13" s="40">
        <v>1490.7990000000002</v>
      </c>
      <c r="G13" s="39">
        <v>108.87299999999998</v>
      </c>
      <c r="H13" s="40">
        <v>4305</v>
      </c>
      <c r="I13" s="39">
        <v>98423</v>
      </c>
      <c r="J13" s="40">
        <v>568.79199999999992</v>
      </c>
      <c r="K13" s="40">
        <v>0</v>
      </c>
      <c r="L13" s="39">
        <v>0</v>
      </c>
      <c r="M13" s="40">
        <v>0</v>
      </c>
      <c r="N13" s="40">
        <v>12.815</v>
      </c>
      <c r="O13" s="40">
        <v>5967.2889999999998</v>
      </c>
      <c r="P13" s="40">
        <v>0</v>
      </c>
      <c r="Q13" s="40">
        <v>24372600</v>
      </c>
      <c r="R13" s="40">
        <v>0</v>
      </c>
      <c r="S13" s="40">
        <v>0</v>
      </c>
      <c r="T13" s="40">
        <v>0</v>
      </c>
      <c r="U13" s="40">
        <v>36.26</v>
      </c>
      <c r="W13" s="246"/>
      <c r="X13" s="13" t="s">
        <v>61</v>
      </c>
      <c r="Y13" s="25" t="s">
        <v>95</v>
      </c>
      <c r="Z13" s="26" t="s">
        <v>95</v>
      </c>
      <c r="AA13" s="26" t="s">
        <v>95</v>
      </c>
      <c r="AB13" s="26" t="s">
        <v>95</v>
      </c>
      <c r="AC13" s="26" t="s">
        <v>95</v>
      </c>
      <c r="AD13" s="26" t="s">
        <v>95</v>
      </c>
      <c r="AE13" s="26" t="s">
        <v>95</v>
      </c>
      <c r="AF13" s="26" t="s">
        <v>95</v>
      </c>
      <c r="AG13" s="27">
        <v>20062356</v>
      </c>
      <c r="AH13" s="27">
        <v>1174936.0000000002</v>
      </c>
      <c r="AI13" s="36">
        <f t="shared" si="0"/>
        <v>20062.356</v>
      </c>
      <c r="AJ13" s="36">
        <f t="shared" si="1"/>
        <v>1194998.3560000001</v>
      </c>
      <c r="AL13" s="28">
        <v>21237292.000000026</v>
      </c>
    </row>
    <row r="14" spans="1:38" ht="21.95" customHeight="1" x14ac:dyDescent="0.2">
      <c r="A14" s="16" t="s">
        <v>9</v>
      </c>
      <c r="B14" s="40">
        <v>84894.376000000018</v>
      </c>
      <c r="C14" s="40">
        <v>1140</v>
      </c>
      <c r="D14" s="39">
        <v>125771.601</v>
      </c>
      <c r="E14" s="40">
        <v>14156.669000000002</v>
      </c>
      <c r="F14" s="40">
        <v>209.5</v>
      </c>
      <c r="G14" s="39">
        <v>67.333000000000027</v>
      </c>
      <c r="H14" s="40">
        <v>1692</v>
      </c>
      <c r="I14" s="39">
        <v>1187626</v>
      </c>
      <c r="J14" s="40">
        <v>15.590000000000003</v>
      </c>
      <c r="K14" s="40">
        <v>0</v>
      </c>
      <c r="L14" s="39">
        <v>0</v>
      </c>
      <c r="M14" s="40">
        <v>0</v>
      </c>
      <c r="N14" s="40">
        <v>0</v>
      </c>
      <c r="O14" s="40">
        <v>291.18700000000007</v>
      </c>
      <c r="P14" s="40">
        <v>0</v>
      </c>
      <c r="Q14" s="40">
        <v>23869279</v>
      </c>
      <c r="R14" s="40">
        <v>0</v>
      </c>
      <c r="S14" s="40">
        <v>0</v>
      </c>
      <c r="T14" s="40">
        <v>475</v>
      </c>
      <c r="U14" s="40">
        <v>132361.736</v>
      </c>
      <c r="W14" s="246"/>
      <c r="X14" s="13" t="s">
        <v>101</v>
      </c>
      <c r="Y14" s="25" t="s">
        <v>95</v>
      </c>
      <c r="Z14" s="26" t="s">
        <v>95</v>
      </c>
      <c r="AA14" s="26" t="s">
        <v>95</v>
      </c>
      <c r="AB14" s="26" t="s">
        <v>95</v>
      </c>
      <c r="AC14" s="26" t="s">
        <v>95</v>
      </c>
      <c r="AD14" s="26" t="s">
        <v>95</v>
      </c>
      <c r="AE14" s="26" t="s">
        <v>95</v>
      </c>
      <c r="AF14" s="26" t="s">
        <v>95</v>
      </c>
      <c r="AG14" s="27">
        <v>84894376.000000015</v>
      </c>
      <c r="AH14" s="26">
        <v>0</v>
      </c>
      <c r="AI14" s="36">
        <f t="shared" si="0"/>
        <v>84894.376000000018</v>
      </c>
      <c r="AJ14" s="36">
        <f t="shared" si="1"/>
        <v>84894.376000000018</v>
      </c>
      <c r="AL14" s="28">
        <v>84894376.000000015</v>
      </c>
    </row>
    <row r="15" spans="1:38" ht="21.95" customHeight="1" x14ac:dyDescent="0.2">
      <c r="A15" s="16" t="s">
        <v>10</v>
      </c>
      <c r="B15" s="40">
        <v>17732.379000000001</v>
      </c>
      <c r="C15" s="40">
        <v>1350</v>
      </c>
      <c r="D15" s="39">
        <v>57684.959999999999</v>
      </c>
      <c r="E15" s="40">
        <v>11675.593000000003</v>
      </c>
      <c r="F15" s="40">
        <v>236.75200000000001</v>
      </c>
      <c r="G15" s="39">
        <v>1.72</v>
      </c>
      <c r="H15" s="40">
        <v>7481.9999999999982</v>
      </c>
      <c r="I15" s="39">
        <v>0</v>
      </c>
      <c r="J15" s="40">
        <v>71.360000000000014</v>
      </c>
      <c r="K15" s="40">
        <v>0</v>
      </c>
      <c r="L15" s="39">
        <v>0</v>
      </c>
      <c r="M15" s="40">
        <v>0</v>
      </c>
      <c r="N15" s="40">
        <v>240.39999999999998</v>
      </c>
      <c r="O15" s="40">
        <v>230.916</v>
      </c>
      <c r="P15" s="40">
        <v>0</v>
      </c>
      <c r="Q15" s="40">
        <v>0</v>
      </c>
      <c r="R15" s="40">
        <v>0</v>
      </c>
      <c r="S15" s="40">
        <v>0</v>
      </c>
      <c r="T15" s="40">
        <v>280</v>
      </c>
      <c r="U15" s="40">
        <v>0</v>
      </c>
      <c r="W15" s="246"/>
      <c r="X15" s="13" t="s">
        <v>22</v>
      </c>
      <c r="Y15" s="25" t="s">
        <v>95</v>
      </c>
      <c r="Z15" s="26" t="s">
        <v>95</v>
      </c>
      <c r="AA15" s="26" t="s">
        <v>95</v>
      </c>
      <c r="AB15" s="26" t="s">
        <v>95</v>
      </c>
      <c r="AC15" s="26" t="s">
        <v>95</v>
      </c>
      <c r="AD15" s="26" t="s">
        <v>95</v>
      </c>
      <c r="AE15" s="26" t="s">
        <v>95</v>
      </c>
      <c r="AF15" s="26" t="s">
        <v>95</v>
      </c>
      <c r="AG15" s="27">
        <v>15473379.000000002</v>
      </c>
      <c r="AH15" s="27">
        <v>2259</v>
      </c>
      <c r="AI15" s="36">
        <f t="shared" si="0"/>
        <v>15473.379000000003</v>
      </c>
      <c r="AJ15" s="36">
        <f t="shared" si="1"/>
        <v>17732.379000000001</v>
      </c>
      <c r="AL15" s="28">
        <v>15475638</v>
      </c>
    </row>
    <row r="16" spans="1:38" ht="21.95" customHeight="1" x14ac:dyDescent="0.2">
      <c r="A16" s="16" t="s">
        <v>11</v>
      </c>
      <c r="B16" s="40">
        <v>12838.6</v>
      </c>
      <c r="C16" s="40">
        <v>1200</v>
      </c>
      <c r="D16" s="39">
        <v>88830</v>
      </c>
      <c r="E16" s="40">
        <v>7481.2999999999993</v>
      </c>
      <c r="F16" s="40">
        <v>0</v>
      </c>
      <c r="G16" s="39">
        <v>25.776</v>
      </c>
      <c r="H16" s="40">
        <v>0</v>
      </c>
      <c r="I16" s="39">
        <v>0</v>
      </c>
      <c r="J16" s="40">
        <v>16.8</v>
      </c>
      <c r="K16" s="40">
        <v>0</v>
      </c>
      <c r="L16" s="39">
        <v>0</v>
      </c>
      <c r="M16" s="40">
        <v>0</v>
      </c>
      <c r="N16" s="40">
        <v>34.319999999999993</v>
      </c>
      <c r="O16" s="40">
        <v>112.81099999999998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W16" s="246"/>
      <c r="X16" s="13" t="s">
        <v>102</v>
      </c>
      <c r="Y16" s="25" t="s">
        <v>95</v>
      </c>
      <c r="Z16" s="26" t="s">
        <v>95</v>
      </c>
      <c r="AA16" s="26" t="s">
        <v>95</v>
      </c>
      <c r="AB16" s="26" t="s">
        <v>95</v>
      </c>
      <c r="AC16" s="26" t="s">
        <v>95</v>
      </c>
      <c r="AD16" s="26" t="s">
        <v>95</v>
      </c>
      <c r="AE16" s="26" t="s">
        <v>95</v>
      </c>
      <c r="AF16" s="26" t="s">
        <v>95</v>
      </c>
      <c r="AG16" s="27">
        <v>12838600</v>
      </c>
      <c r="AH16" s="26">
        <v>0</v>
      </c>
      <c r="AI16" s="36">
        <f t="shared" si="0"/>
        <v>12838.6</v>
      </c>
      <c r="AJ16" s="36">
        <f t="shared" si="1"/>
        <v>12838.6</v>
      </c>
      <c r="AL16" s="28">
        <v>12838600</v>
      </c>
    </row>
    <row r="17" spans="1:38" ht="21.95" customHeight="1" x14ac:dyDescent="0.2">
      <c r="A17" s="16" t="s">
        <v>12</v>
      </c>
      <c r="B17" s="40">
        <v>1008330.5349999999</v>
      </c>
      <c r="C17" s="40">
        <v>12</v>
      </c>
      <c r="D17" s="39">
        <v>1279794</v>
      </c>
      <c r="E17" s="40">
        <v>13661.031999999997</v>
      </c>
      <c r="F17" s="40">
        <v>162.80000000000001</v>
      </c>
      <c r="G17" s="39">
        <v>360.24</v>
      </c>
      <c r="H17" s="40">
        <v>760</v>
      </c>
      <c r="I17" s="39">
        <v>264298</v>
      </c>
      <c r="J17" s="40">
        <v>80</v>
      </c>
      <c r="K17" s="40">
        <v>0</v>
      </c>
      <c r="L17" s="39">
        <v>0</v>
      </c>
      <c r="M17" s="40">
        <v>0</v>
      </c>
      <c r="N17" s="40">
        <v>41.98</v>
      </c>
      <c r="O17" s="40">
        <v>1707.374</v>
      </c>
      <c r="P17" s="40">
        <v>0</v>
      </c>
      <c r="Q17" s="40">
        <v>450277000</v>
      </c>
      <c r="R17" s="40">
        <v>0</v>
      </c>
      <c r="S17" s="40">
        <v>0</v>
      </c>
      <c r="T17" s="40">
        <v>0</v>
      </c>
      <c r="U17" s="40">
        <v>0</v>
      </c>
      <c r="W17" s="246"/>
      <c r="X17" s="13" t="s">
        <v>103</v>
      </c>
      <c r="Y17" s="25" t="s">
        <v>95</v>
      </c>
      <c r="Z17" s="26" t="s">
        <v>95</v>
      </c>
      <c r="AA17" s="26" t="s">
        <v>95</v>
      </c>
      <c r="AB17" s="26" t="s">
        <v>95</v>
      </c>
      <c r="AC17" s="26" t="s">
        <v>95</v>
      </c>
      <c r="AD17" s="26" t="s">
        <v>95</v>
      </c>
      <c r="AE17" s="26" t="s">
        <v>95</v>
      </c>
      <c r="AF17" s="26" t="s">
        <v>95</v>
      </c>
      <c r="AG17" s="27">
        <v>57595534.999999985</v>
      </c>
      <c r="AH17" s="27">
        <v>950734.99999999988</v>
      </c>
      <c r="AI17" s="36">
        <f t="shared" si="0"/>
        <v>57595.534999999982</v>
      </c>
      <c r="AJ17" s="36">
        <f t="shared" si="1"/>
        <v>1008330.5349999999</v>
      </c>
      <c r="AL17" s="28">
        <v>58546270</v>
      </c>
    </row>
    <row r="18" spans="1:38" ht="21.95" customHeight="1" x14ac:dyDescent="0.2">
      <c r="A18" s="16" t="s">
        <v>13</v>
      </c>
      <c r="B18" s="40">
        <v>201985.67699999997</v>
      </c>
      <c r="C18" s="40">
        <v>826</v>
      </c>
      <c r="D18" s="39">
        <v>111091.932</v>
      </c>
      <c r="E18" s="40">
        <v>8705.3109999999979</v>
      </c>
      <c r="F18" s="40">
        <v>3528.1729999999993</v>
      </c>
      <c r="G18" s="39">
        <v>0</v>
      </c>
      <c r="H18" s="40">
        <v>2534.9999999999995</v>
      </c>
      <c r="I18" s="39">
        <v>0</v>
      </c>
      <c r="J18" s="40">
        <v>40.54</v>
      </c>
      <c r="K18" s="40">
        <v>48</v>
      </c>
      <c r="L18" s="39">
        <v>0</v>
      </c>
      <c r="M18" s="40">
        <v>0</v>
      </c>
      <c r="N18" s="40">
        <v>4.5</v>
      </c>
      <c r="O18" s="40">
        <v>163.56</v>
      </c>
      <c r="P18" s="40">
        <v>0</v>
      </c>
      <c r="Q18" s="40">
        <v>513439831</v>
      </c>
      <c r="R18" s="40">
        <v>0</v>
      </c>
      <c r="S18" s="40">
        <v>0</v>
      </c>
      <c r="T18" s="40">
        <v>0</v>
      </c>
      <c r="U18" s="40">
        <v>0</v>
      </c>
      <c r="W18" s="246"/>
      <c r="X18" s="13" t="s">
        <v>23</v>
      </c>
      <c r="Y18" s="25" t="s">
        <v>95</v>
      </c>
      <c r="Z18" s="26" t="s">
        <v>95</v>
      </c>
      <c r="AA18" s="26" t="s">
        <v>95</v>
      </c>
      <c r="AB18" s="26" t="s">
        <v>95</v>
      </c>
      <c r="AC18" s="26" t="s">
        <v>95</v>
      </c>
      <c r="AD18" s="26" t="s">
        <v>95</v>
      </c>
      <c r="AE18" s="26" t="s">
        <v>95</v>
      </c>
      <c r="AF18" s="26" t="s">
        <v>95</v>
      </c>
      <c r="AG18" s="27">
        <v>401677</v>
      </c>
      <c r="AH18" s="27">
        <v>201583.99999999997</v>
      </c>
      <c r="AI18" s="36">
        <f t="shared" si="0"/>
        <v>401.67700000000002</v>
      </c>
      <c r="AJ18" s="36">
        <f t="shared" si="1"/>
        <v>201985.67699999997</v>
      </c>
      <c r="AL18" s="28">
        <v>603261</v>
      </c>
    </row>
    <row r="19" spans="1:38" ht="21.95" customHeight="1" x14ac:dyDescent="0.2">
      <c r="A19" s="16" t="s">
        <v>14</v>
      </c>
      <c r="B19" s="40">
        <v>11197.631000000001</v>
      </c>
      <c r="C19" s="40">
        <v>36</v>
      </c>
      <c r="D19" s="39">
        <v>92170</v>
      </c>
      <c r="E19" s="40">
        <v>16117.165000000005</v>
      </c>
      <c r="F19" s="40">
        <v>58.91</v>
      </c>
      <c r="G19" s="39">
        <v>0</v>
      </c>
      <c r="H19" s="40">
        <v>3786.9999999999995</v>
      </c>
      <c r="I19" s="39">
        <v>0</v>
      </c>
      <c r="J19" s="40">
        <v>25.808000000000003</v>
      </c>
      <c r="K19" s="40">
        <v>0</v>
      </c>
      <c r="L19" s="39">
        <v>0</v>
      </c>
      <c r="M19" s="40">
        <v>0</v>
      </c>
      <c r="N19" s="40">
        <v>0</v>
      </c>
      <c r="O19" s="40">
        <v>239.20099999999999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2605</v>
      </c>
      <c r="W19" s="246"/>
      <c r="X19" s="13" t="s">
        <v>24</v>
      </c>
      <c r="Y19" s="25" t="s">
        <v>95</v>
      </c>
      <c r="Z19" s="26" t="s">
        <v>95</v>
      </c>
      <c r="AA19" s="26" t="s">
        <v>95</v>
      </c>
      <c r="AB19" s="26" t="s">
        <v>95</v>
      </c>
      <c r="AC19" s="26" t="s">
        <v>95</v>
      </c>
      <c r="AD19" s="26" t="s">
        <v>95</v>
      </c>
      <c r="AE19" s="26" t="s">
        <v>95</v>
      </c>
      <c r="AF19" s="26" t="s">
        <v>95</v>
      </c>
      <c r="AG19" s="27">
        <v>11197631.000000002</v>
      </c>
      <c r="AH19" s="26">
        <v>0</v>
      </c>
      <c r="AI19" s="36">
        <f t="shared" si="0"/>
        <v>11197.631000000001</v>
      </c>
      <c r="AJ19" s="36">
        <f t="shared" si="1"/>
        <v>11197.631000000001</v>
      </c>
      <c r="AL19" s="28">
        <v>11197631.000000002</v>
      </c>
    </row>
    <row r="20" spans="1:38" ht="21.95" customHeight="1" x14ac:dyDescent="0.2">
      <c r="A20" s="16" t="s">
        <v>15</v>
      </c>
      <c r="B20" s="42">
        <v>101433.269</v>
      </c>
      <c r="C20" s="42">
        <v>625504.64</v>
      </c>
      <c r="D20" s="39">
        <v>40976109</v>
      </c>
      <c r="E20" s="42">
        <v>113768.553</v>
      </c>
      <c r="F20" s="42">
        <v>770.22400000000005</v>
      </c>
      <c r="G20" s="39">
        <v>223.554</v>
      </c>
      <c r="H20" s="42">
        <v>1200</v>
      </c>
      <c r="I20" s="39">
        <v>1131133</v>
      </c>
      <c r="J20" s="42">
        <v>333.72899999999993</v>
      </c>
      <c r="K20" s="42">
        <v>0</v>
      </c>
      <c r="L20" s="39">
        <v>0</v>
      </c>
      <c r="M20" s="39">
        <v>0</v>
      </c>
      <c r="N20" s="39">
        <v>0</v>
      </c>
      <c r="O20" s="40">
        <v>248.81799999999998</v>
      </c>
      <c r="P20" s="40">
        <v>0</v>
      </c>
      <c r="Q20" s="40">
        <v>0</v>
      </c>
      <c r="R20" s="40">
        <v>0</v>
      </c>
      <c r="S20" s="40">
        <v>0</v>
      </c>
      <c r="T20" s="40">
        <v>228</v>
      </c>
      <c r="U20" s="40">
        <v>511.8399999999998</v>
      </c>
      <c r="W20" s="246"/>
      <c r="X20" s="13" t="s">
        <v>25</v>
      </c>
      <c r="Y20" s="25" t="s">
        <v>95</v>
      </c>
      <c r="Z20" s="26" t="s">
        <v>95</v>
      </c>
      <c r="AA20" s="26" t="s">
        <v>95</v>
      </c>
      <c r="AB20" s="26" t="s">
        <v>95</v>
      </c>
      <c r="AC20" s="26" t="s">
        <v>95</v>
      </c>
      <c r="AD20" s="26" t="s">
        <v>95</v>
      </c>
      <c r="AE20" s="26" t="s">
        <v>95</v>
      </c>
      <c r="AF20" s="26" t="s">
        <v>95</v>
      </c>
      <c r="AG20" s="27">
        <v>43792269</v>
      </c>
      <c r="AH20" s="27">
        <v>57641</v>
      </c>
      <c r="AI20" s="36">
        <f t="shared" si="0"/>
        <v>43792.269</v>
      </c>
      <c r="AJ20" s="36">
        <f t="shared" si="1"/>
        <v>101433.269</v>
      </c>
      <c r="AL20" s="28">
        <v>43849910</v>
      </c>
    </row>
    <row r="21" spans="1:38" ht="21.95" customHeight="1" x14ac:dyDescent="0.2">
      <c r="A21" s="16" t="s">
        <v>16</v>
      </c>
      <c r="B21" s="109">
        <v>12824.823</v>
      </c>
      <c r="C21" s="109">
        <v>21</v>
      </c>
      <c r="D21" s="39">
        <v>640775</v>
      </c>
      <c r="E21" s="109">
        <v>4369.0799999999981</v>
      </c>
      <c r="F21" s="109">
        <v>160.82</v>
      </c>
      <c r="G21" s="39">
        <v>0</v>
      </c>
      <c r="H21" s="109">
        <v>2871</v>
      </c>
      <c r="I21" s="39">
        <v>365766</v>
      </c>
      <c r="J21" s="109">
        <v>49.01700000000001</v>
      </c>
      <c r="K21" s="109">
        <v>0</v>
      </c>
      <c r="L21" s="39">
        <v>0</v>
      </c>
      <c r="M21" s="109">
        <v>0</v>
      </c>
      <c r="N21" s="109">
        <v>0</v>
      </c>
      <c r="O21" s="40">
        <v>59.009</v>
      </c>
      <c r="P21" s="40">
        <v>0</v>
      </c>
      <c r="Q21" s="40">
        <v>114135286</v>
      </c>
      <c r="R21" s="40">
        <v>0</v>
      </c>
      <c r="S21" s="40">
        <v>0</v>
      </c>
      <c r="T21" s="40">
        <v>0</v>
      </c>
      <c r="U21" s="40">
        <v>176</v>
      </c>
      <c r="W21" s="246"/>
      <c r="X21" s="13" t="s">
        <v>26</v>
      </c>
      <c r="Y21" s="25" t="s">
        <v>95</v>
      </c>
      <c r="Z21" s="26" t="s">
        <v>95</v>
      </c>
      <c r="AA21" s="26" t="s">
        <v>95</v>
      </c>
      <c r="AB21" s="26" t="s">
        <v>95</v>
      </c>
      <c r="AC21" s="26" t="s">
        <v>95</v>
      </c>
      <c r="AD21" s="26" t="s">
        <v>95</v>
      </c>
      <c r="AE21" s="26" t="s">
        <v>95</v>
      </c>
      <c r="AF21" s="26" t="s">
        <v>95</v>
      </c>
      <c r="AG21" s="27">
        <v>5289823</v>
      </c>
      <c r="AH21" s="27">
        <v>7535</v>
      </c>
      <c r="AI21" s="36">
        <f t="shared" si="0"/>
        <v>5289.8230000000003</v>
      </c>
      <c r="AJ21" s="36">
        <f t="shared" si="1"/>
        <v>12824.823</v>
      </c>
      <c r="AL21" s="28">
        <v>5297357.9999999991</v>
      </c>
    </row>
    <row r="22" spans="1:38" ht="21.95" customHeight="1" x14ac:dyDescent="0.2">
      <c r="A22" s="16" t="s">
        <v>17</v>
      </c>
      <c r="B22" s="40">
        <v>47421.172000000006</v>
      </c>
      <c r="C22" s="40">
        <v>350</v>
      </c>
      <c r="D22" s="39">
        <v>312120</v>
      </c>
      <c r="E22" s="40">
        <v>27623.5</v>
      </c>
      <c r="F22" s="40">
        <v>280.29999999999995</v>
      </c>
      <c r="G22" s="39">
        <v>0</v>
      </c>
      <c r="H22" s="40">
        <v>8420.0000000000036</v>
      </c>
      <c r="I22" s="39">
        <v>0</v>
      </c>
      <c r="J22" s="40">
        <v>91.616000000000028</v>
      </c>
      <c r="K22" s="40">
        <v>0</v>
      </c>
      <c r="L22" s="39">
        <v>0</v>
      </c>
      <c r="M22" s="40">
        <v>0</v>
      </c>
      <c r="N22" s="40">
        <v>122.36</v>
      </c>
      <c r="O22" s="40">
        <v>716.52099999999996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1</v>
      </c>
      <c r="W22" s="246"/>
      <c r="X22" s="13" t="s">
        <v>104</v>
      </c>
      <c r="Y22" s="25" t="s">
        <v>95</v>
      </c>
      <c r="Z22" s="26" t="s">
        <v>95</v>
      </c>
      <c r="AA22" s="26" t="s">
        <v>95</v>
      </c>
      <c r="AB22" s="26" t="s">
        <v>95</v>
      </c>
      <c r="AC22" s="26" t="s">
        <v>95</v>
      </c>
      <c r="AD22" s="26" t="s">
        <v>95</v>
      </c>
      <c r="AE22" s="26" t="s">
        <v>95</v>
      </c>
      <c r="AF22" s="26" t="s">
        <v>95</v>
      </c>
      <c r="AG22" s="27">
        <v>7172</v>
      </c>
      <c r="AH22" s="27">
        <v>47414.000000000007</v>
      </c>
      <c r="AI22" s="36">
        <f t="shared" si="0"/>
        <v>7.1719999999999997</v>
      </c>
      <c r="AJ22" s="36">
        <f t="shared" si="1"/>
        <v>47421.172000000006</v>
      </c>
      <c r="AL22" s="28">
        <v>54586.000000000015</v>
      </c>
    </row>
    <row r="23" spans="1:38" ht="21.95" customHeight="1" thickBot="1" x14ac:dyDescent="0.25">
      <c r="A23" s="7" t="s">
        <v>18</v>
      </c>
      <c r="B23" s="39">
        <v>890706.49699999974</v>
      </c>
      <c r="C23" s="39">
        <v>657146.52</v>
      </c>
      <c r="D23" s="39">
        <v>4300.2560000000003</v>
      </c>
      <c r="E23" s="39">
        <v>7354.4720000000007</v>
      </c>
      <c r="F23" s="39">
        <v>2933.8069999999993</v>
      </c>
      <c r="G23" s="39">
        <v>2632000</v>
      </c>
      <c r="H23" s="39">
        <v>6848.0000000000009</v>
      </c>
      <c r="I23" s="39">
        <v>69924.058999999994</v>
      </c>
      <c r="J23" s="39">
        <v>22.440999999999999</v>
      </c>
      <c r="K23" s="39">
        <v>0</v>
      </c>
      <c r="L23" s="39">
        <v>0</v>
      </c>
      <c r="M23" s="39">
        <v>0</v>
      </c>
      <c r="N23" s="39">
        <v>0</v>
      </c>
      <c r="O23" s="39">
        <v>727.09900000000027</v>
      </c>
      <c r="P23" s="39">
        <v>0</v>
      </c>
      <c r="Q23" s="39">
        <v>295546748.23000002</v>
      </c>
      <c r="R23" s="39">
        <v>0</v>
      </c>
      <c r="S23" s="39">
        <v>0</v>
      </c>
      <c r="T23" s="39">
        <v>0</v>
      </c>
      <c r="U23" s="39">
        <v>216750</v>
      </c>
      <c r="W23" s="246"/>
      <c r="X23" s="13" t="s">
        <v>105</v>
      </c>
      <c r="Y23" s="25" t="s">
        <v>95</v>
      </c>
      <c r="Z23" s="26" t="s">
        <v>95</v>
      </c>
      <c r="AA23" s="26" t="s">
        <v>95</v>
      </c>
      <c r="AB23" s="26" t="s">
        <v>95</v>
      </c>
      <c r="AC23" s="26" t="s">
        <v>95</v>
      </c>
      <c r="AD23" s="26" t="s">
        <v>95</v>
      </c>
      <c r="AE23" s="26" t="s">
        <v>95</v>
      </c>
      <c r="AF23" s="26" t="s">
        <v>95</v>
      </c>
      <c r="AG23" s="27">
        <v>890706496.99999976</v>
      </c>
      <c r="AH23" s="26">
        <v>0</v>
      </c>
      <c r="AI23" s="36">
        <f t="shared" si="0"/>
        <v>890706.49699999974</v>
      </c>
      <c r="AJ23" s="36">
        <f t="shared" si="1"/>
        <v>890706.49699999974</v>
      </c>
      <c r="AL23" s="28">
        <v>890706496.99999976</v>
      </c>
    </row>
    <row r="24" spans="1:38" ht="21.95" customHeight="1" thickBot="1" x14ac:dyDescent="0.25">
      <c r="A24" s="95" t="s">
        <v>19</v>
      </c>
      <c r="B24" s="35">
        <v>4974714.9330000002</v>
      </c>
      <c r="C24" s="35">
        <v>1294557.7439999999</v>
      </c>
      <c r="D24" s="35">
        <v>50881861.436999984</v>
      </c>
      <c r="E24" s="35">
        <v>688277.04799999972</v>
      </c>
      <c r="F24" s="35">
        <v>15079.885999999995</v>
      </c>
      <c r="G24" s="35">
        <v>2634333.4909999999</v>
      </c>
      <c r="H24" s="35">
        <v>64217.999999999985</v>
      </c>
      <c r="I24" s="35">
        <v>3118204.2539999997</v>
      </c>
      <c r="J24" s="35">
        <v>2379.4659999999999</v>
      </c>
      <c r="K24" s="35">
        <v>48</v>
      </c>
      <c r="L24" s="35">
        <v>0</v>
      </c>
      <c r="M24" s="35">
        <v>2.2810000000000001</v>
      </c>
      <c r="N24" s="35">
        <v>3848.1050000000005</v>
      </c>
      <c r="O24" s="35">
        <v>13885.025000000007</v>
      </c>
      <c r="P24" s="35">
        <v>1911240</v>
      </c>
      <c r="Q24" s="41">
        <v>2743524140.2299995</v>
      </c>
      <c r="R24" s="41">
        <v>372</v>
      </c>
      <c r="S24" s="41">
        <v>286</v>
      </c>
      <c r="T24" s="41">
        <v>1439</v>
      </c>
      <c r="U24" s="35">
        <v>352544.35</v>
      </c>
      <c r="W24" s="246"/>
      <c r="X24" s="43" t="s">
        <v>86</v>
      </c>
      <c r="Y24" s="44" t="s">
        <v>95</v>
      </c>
      <c r="Z24" s="45" t="s">
        <v>95</v>
      </c>
      <c r="AA24" s="45" t="s">
        <v>95</v>
      </c>
      <c r="AB24" s="45" t="s">
        <v>95</v>
      </c>
      <c r="AC24" s="45" t="s">
        <v>95</v>
      </c>
      <c r="AD24" s="45" t="s">
        <v>95</v>
      </c>
      <c r="AE24" s="45" t="s">
        <v>95</v>
      </c>
      <c r="AF24" s="45" t="s">
        <v>95</v>
      </c>
      <c r="AG24" s="46">
        <v>1983022933</v>
      </c>
      <c r="AH24" s="46">
        <v>2991692.0000000005</v>
      </c>
      <c r="AI24" s="36">
        <f>AG24/1000</f>
        <v>1983022.933</v>
      </c>
      <c r="AJ24" s="36">
        <f t="shared" si="1"/>
        <v>4974714.9330000002</v>
      </c>
      <c r="AL24" s="47">
        <v>1986014624.9999988</v>
      </c>
    </row>
    <row r="25" spans="1:38" ht="15" thickTop="1" x14ac:dyDescent="0.2">
      <c r="W25" s="245" t="s">
        <v>106</v>
      </c>
      <c r="X25" s="13" t="s">
        <v>94</v>
      </c>
      <c r="Y25" s="25" t="s">
        <v>95</v>
      </c>
      <c r="Z25" s="26" t="s">
        <v>95</v>
      </c>
      <c r="AA25" s="26">
        <v>0</v>
      </c>
      <c r="AB25" s="27">
        <v>300984</v>
      </c>
      <c r="AC25" s="26" t="s">
        <v>95</v>
      </c>
      <c r="AD25" s="26">
        <v>0</v>
      </c>
      <c r="AE25" s="26" t="s">
        <v>95</v>
      </c>
      <c r="AF25" s="26" t="s">
        <v>95</v>
      </c>
      <c r="AG25" s="26" t="s">
        <v>95</v>
      </c>
      <c r="AH25" s="26" t="s">
        <v>95</v>
      </c>
      <c r="AI25" s="28">
        <v>300984</v>
      </c>
      <c r="AJ25" s="36">
        <f>AB25/1000</f>
        <v>300.98399999999998</v>
      </c>
      <c r="AK25" s="36">
        <f>AD25+AJ25+AA25</f>
        <v>300.98399999999998</v>
      </c>
    </row>
    <row r="26" spans="1:38" x14ac:dyDescent="0.2">
      <c r="W26" s="246"/>
      <c r="X26" s="13" t="s">
        <v>96</v>
      </c>
      <c r="Y26" s="25" t="s">
        <v>95</v>
      </c>
      <c r="Z26" s="26" t="s">
        <v>95</v>
      </c>
      <c r="AA26" s="26">
        <v>0</v>
      </c>
      <c r="AB26" s="27">
        <v>573985</v>
      </c>
      <c r="AC26" s="26" t="s">
        <v>95</v>
      </c>
      <c r="AD26" s="26">
        <v>0</v>
      </c>
      <c r="AE26" s="26" t="s">
        <v>95</v>
      </c>
      <c r="AF26" s="26" t="s">
        <v>95</v>
      </c>
      <c r="AG26" s="26" t="s">
        <v>95</v>
      </c>
      <c r="AH26" s="26" t="s">
        <v>95</v>
      </c>
      <c r="AI26" s="28">
        <v>573985</v>
      </c>
      <c r="AJ26" s="36">
        <f t="shared" ref="AJ26:AJ43" si="2">AB26/1000</f>
        <v>573.98500000000001</v>
      </c>
      <c r="AK26" s="36">
        <f t="shared" ref="AK26:AK62" si="3">AD26+AJ26+AA26</f>
        <v>573.98500000000001</v>
      </c>
    </row>
    <row r="27" spans="1:38" x14ac:dyDescent="0.2">
      <c r="W27" s="246"/>
      <c r="X27" s="13" t="s">
        <v>97</v>
      </c>
      <c r="Y27" s="25" t="s">
        <v>95</v>
      </c>
      <c r="Z27" s="26" t="s">
        <v>95</v>
      </c>
      <c r="AA27" s="26">
        <v>0</v>
      </c>
      <c r="AB27" s="27">
        <v>815429.99999999988</v>
      </c>
      <c r="AC27" s="26" t="s">
        <v>95</v>
      </c>
      <c r="AD27" s="26">
        <v>0</v>
      </c>
      <c r="AE27" s="26" t="s">
        <v>95</v>
      </c>
      <c r="AF27" s="26" t="s">
        <v>95</v>
      </c>
      <c r="AG27" s="26" t="s">
        <v>95</v>
      </c>
      <c r="AH27" s="26" t="s">
        <v>95</v>
      </c>
      <c r="AI27" s="28">
        <v>815429.99999999988</v>
      </c>
      <c r="AJ27" s="36">
        <f t="shared" si="2"/>
        <v>815.42999999999984</v>
      </c>
      <c r="AK27" s="36">
        <f t="shared" si="3"/>
        <v>815.42999999999984</v>
      </c>
    </row>
    <row r="28" spans="1:38" x14ac:dyDescent="0.2">
      <c r="W28" s="246"/>
      <c r="X28" s="13" t="s">
        <v>21</v>
      </c>
      <c r="Y28" s="25" t="s">
        <v>95</v>
      </c>
      <c r="Z28" s="26" t="s">
        <v>95</v>
      </c>
      <c r="AA28" s="26">
        <v>0</v>
      </c>
      <c r="AB28" s="27">
        <v>319600</v>
      </c>
      <c r="AC28" s="26" t="s">
        <v>95</v>
      </c>
      <c r="AD28" s="26">
        <v>0</v>
      </c>
      <c r="AE28" s="26" t="s">
        <v>95</v>
      </c>
      <c r="AF28" s="26" t="s">
        <v>95</v>
      </c>
      <c r="AG28" s="26" t="s">
        <v>95</v>
      </c>
      <c r="AH28" s="26" t="s">
        <v>95</v>
      </c>
      <c r="AI28" s="28">
        <v>319600</v>
      </c>
      <c r="AJ28" s="36">
        <f t="shared" si="2"/>
        <v>319.60000000000002</v>
      </c>
      <c r="AK28" s="36">
        <f t="shared" si="3"/>
        <v>319.60000000000002</v>
      </c>
    </row>
    <row r="29" spans="1:38" x14ac:dyDescent="0.2">
      <c r="W29" s="246"/>
      <c r="X29" s="13" t="s">
        <v>98</v>
      </c>
      <c r="Y29" s="25" t="s">
        <v>95</v>
      </c>
      <c r="Z29" s="26" t="s">
        <v>95</v>
      </c>
      <c r="AA29" s="26">
        <v>0</v>
      </c>
      <c r="AB29" s="27">
        <v>1158020.0000000002</v>
      </c>
      <c r="AC29" s="26" t="s">
        <v>95</v>
      </c>
      <c r="AD29" s="26">
        <v>0</v>
      </c>
      <c r="AE29" s="26" t="s">
        <v>95</v>
      </c>
      <c r="AF29" s="26" t="s">
        <v>95</v>
      </c>
      <c r="AG29" s="26" t="s">
        <v>95</v>
      </c>
      <c r="AH29" s="26" t="s">
        <v>95</v>
      </c>
      <c r="AI29" s="28">
        <v>1158020.0000000002</v>
      </c>
      <c r="AJ29" s="36">
        <f t="shared" si="2"/>
        <v>1158.0200000000002</v>
      </c>
      <c r="AK29" s="36">
        <f t="shared" si="3"/>
        <v>1158.0200000000002</v>
      </c>
    </row>
    <row r="30" spans="1:38" x14ac:dyDescent="0.2">
      <c r="W30" s="246"/>
      <c r="X30" s="13" t="s">
        <v>99</v>
      </c>
      <c r="Y30" s="25" t="s">
        <v>95</v>
      </c>
      <c r="Z30" s="26" t="s">
        <v>95</v>
      </c>
      <c r="AA30" s="26">
        <v>0</v>
      </c>
      <c r="AB30" s="26">
        <v>0</v>
      </c>
      <c r="AC30" s="26" t="s">
        <v>95</v>
      </c>
      <c r="AD30" s="26">
        <v>0</v>
      </c>
      <c r="AE30" s="26" t="s">
        <v>95</v>
      </c>
      <c r="AF30" s="26" t="s">
        <v>95</v>
      </c>
      <c r="AG30" s="26" t="s">
        <v>95</v>
      </c>
      <c r="AH30" s="26" t="s">
        <v>95</v>
      </c>
      <c r="AI30" s="29" t="s">
        <v>95</v>
      </c>
      <c r="AJ30" s="36">
        <f t="shared" si="2"/>
        <v>0</v>
      </c>
      <c r="AK30" s="36">
        <f t="shared" si="3"/>
        <v>0</v>
      </c>
    </row>
    <row r="31" spans="1:38" x14ac:dyDescent="0.2">
      <c r="W31" s="246"/>
      <c r="X31" s="13" t="s">
        <v>100</v>
      </c>
      <c r="Y31" s="25" t="s">
        <v>95</v>
      </c>
      <c r="Z31" s="26" t="s">
        <v>95</v>
      </c>
      <c r="AA31" s="26">
        <v>0</v>
      </c>
      <c r="AB31" s="27">
        <v>642100</v>
      </c>
      <c r="AC31" s="26" t="s">
        <v>95</v>
      </c>
      <c r="AD31" s="26">
        <v>0</v>
      </c>
      <c r="AE31" s="26" t="s">
        <v>95</v>
      </c>
      <c r="AF31" s="26" t="s">
        <v>95</v>
      </c>
      <c r="AG31" s="26" t="s">
        <v>95</v>
      </c>
      <c r="AH31" s="26" t="s">
        <v>95</v>
      </c>
      <c r="AI31" s="28">
        <v>642100</v>
      </c>
      <c r="AJ31" s="36">
        <f t="shared" si="2"/>
        <v>642.1</v>
      </c>
      <c r="AK31" s="36">
        <f t="shared" si="3"/>
        <v>642.1</v>
      </c>
    </row>
    <row r="32" spans="1:38" x14ac:dyDescent="0.2">
      <c r="W32" s="246"/>
      <c r="X32" s="13" t="s">
        <v>61</v>
      </c>
      <c r="Y32" s="25" t="s">
        <v>95</v>
      </c>
      <c r="Z32" s="26" t="s">
        <v>95</v>
      </c>
      <c r="AA32" s="26">
        <v>0</v>
      </c>
      <c r="AB32" s="27">
        <v>3161464.9999999991</v>
      </c>
      <c r="AC32" s="26" t="s">
        <v>95</v>
      </c>
      <c r="AD32" s="26">
        <v>0</v>
      </c>
      <c r="AE32" s="26" t="s">
        <v>95</v>
      </c>
      <c r="AF32" s="26" t="s">
        <v>95</v>
      </c>
      <c r="AG32" s="26" t="s">
        <v>95</v>
      </c>
      <c r="AH32" s="26" t="s">
        <v>95</v>
      </c>
      <c r="AI32" s="28">
        <v>3161464.9999999991</v>
      </c>
      <c r="AJ32" s="36">
        <f t="shared" si="2"/>
        <v>3161.4649999999992</v>
      </c>
      <c r="AK32" s="36">
        <f t="shared" si="3"/>
        <v>3161.4649999999992</v>
      </c>
    </row>
    <row r="33" spans="23:37" x14ac:dyDescent="0.2">
      <c r="W33" s="246"/>
      <c r="X33" s="13" t="s">
        <v>101</v>
      </c>
      <c r="Y33" s="25" t="s">
        <v>95</v>
      </c>
      <c r="Z33" s="26" t="s">
        <v>95</v>
      </c>
      <c r="AA33" s="26">
        <v>0</v>
      </c>
      <c r="AB33" s="27">
        <v>1140000</v>
      </c>
      <c r="AC33" s="26" t="s">
        <v>95</v>
      </c>
      <c r="AD33" s="26">
        <v>0</v>
      </c>
      <c r="AE33" s="26" t="s">
        <v>95</v>
      </c>
      <c r="AF33" s="26" t="s">
        <v>95</v>
      </c>
      <c r="AG33" s="26" t="s">
        <v>95</v>
      </c>
      <c r="AH33" s="26" t="s">
        <v>95</v>
      </c>
      <c r="AI33" s="28">
        <v>1140000</v>
      </c>
      <c r="AJ33" s="36">
        <f t="shared" si="2"/>
        <v>1140</v>
      </c>
      <c r="AK33" s="36">
        <f t="shared" si="3"/>
        <v>1140</v>
      </c>
    </row>
    <row r="34" spans="23:37" x14ac:dyDescent="0.2">
      <c r="W34" s="246"/>
      <c r="X34" s="13" t="s">
        <v>22</v>
      </c>
      <c r="Y34" s="25" t="s">
        <v>95</v>
      </c>
      <c r="Z34" s="26" t="s">
        <v>95</v>
      </c>
      <c r="AA34" s="26">
        <v>0</v>
      </c>
      <c r="AB34" s="27">
        <v>1350000</v>
      </c>
      <c r="AC34" s="26" t="s">
        <v>95</v>
      </c>
      <c r="AD34" s="26">
        <v>0</v>
      </c>
      <c r="AE34" s="26" t="s">
        <v>95</v>
      </c>
      <c r="AF34" s="26" t="s">
        <v>95</v>
      </c>
      <c r="AG34" s="26" t="s">
        <v>95</v>
      </c>
      <c r="AH34" s="26" t="s">
        <v>95</v>
      </c>
      <c r="AI34" s="28">
        <v>1350000</v>
      </c>
      <c r="AJ34" s="36">
        <f t="shared" si="2"/>
        <v>1350</v>
      </c>
      <c r="AK34" s="36">
        <f t="shared" si="3"/>
        <v>1350</v>
      </c>
    </row>
    <row r="35" spans="23:37" x14ac:dyDescent="0.2">
      <c r="W35" s="246"/>
      <c r="X35" s="13" t="s">
        <v>102</v>
      </c>
      <c r="Y35" s="25" t="s">
        <v>95</v>
      </c>
      <c r="Z35" s="26" t="s">
        <v>95</v>
      </c>
      <c r="AA35" s="26">
        <v>0</v>
      </c>
      <c r="AB35" s="27">
        <v>1200000</v>
      </c>
      <c r="AC35" s="26" t="s">
        <v>95</v>
      </c>
      <c r="AD35" s="26">
        <v>0</v>
      </c>
      <c r="AE35" s="26" t="s">
        <v>95</v>
      </c>
      <c r="AF35" s="26" t="s">
        <v>95</v>
      </c>
      <c r="AG35" s="26" t="s">
        <v>95</v>
      </c>
      <c r="AH35" s="26" t="s">
        <v>95</v>
      </c>
      <c r="AI35" s="28">
        <v>1200000</v>
      </c>
      <c r="AJ35" s="36">
        <f t="shared" si="2"/>
        <v>1200</v>
      </c>
      <c r="AK35" s="36">
        <f t="shared" si="3"/>
        <v>1200</v>
      </c>
    </row>
    <row r="36" spans="23:37" x14ac:dyDescent="0.2">
      <c r="W36" s="246"/>
      <c r="X36" s="13" t="s">
        <v>103</v>
      </c>
      <c r="Y36" s="25" t="s">
        <v>95</v>
      </c>
      <c r="Z36" s="26" t="s">
        <v>95</v>
      </c>
      <c r="AA36" s="26">
        <v>0</v>
      </c>
      <c r="AB36" s="27">
        <v>12000</v>
      </c>
      <c r="AC36" s="26" t="s">
        <v>95</v>
      </c>
      <c r="AD36" s="26">
        <v>0</v>
      </c>
      <c r="AE36" s="26" t="s">
        <v>95</v>
      </c>
      <c r="AF36" s="26" t="s">
        <v>95</v>
      </c>
      <c r="AG36" s="26" t="s">
        <v>95</v>
      </c>
      <c r="AH36" s="26" t="s">
        <v>95</v>
      </c>
      <c r="AI36" s="28">
        <v>12000</v>
      </c>
      <c r="AJ36" s="36">
        <f t="shared" si="2"/>
        <v>12</v>
      </c>
      <c r="AK36" s="36">
        <f t="shared" si="3"/>
        <v>12</v>
      </c>
    </row>
    <row r="37" spans="23:37" x14ac:dyDescent="0.2">
      <c r="W37" s="246"/>
      <c r="X37" s="13" t="s">
        <v>23</v>
      </c>
      <c r="Y37" s="25" t="s">
        <v>95</v>
      </c>
      <c r="Z37" s="26" t="s">
        <v>95</v>
      </c>
      <c r="AA37" s="26">
        <v>0</v>
      </c>
      <c r="AB37" s="27">
        <v>826000</v>
      </c>
      <c r="AC37" s="26" t="s">
        <v>95</v>
      </c>
      <c r="AD37" s="26">
        <v>0</v>
      </c>
      <c r="AE37" s="26" t="s">
        <v>95</v>
      </c>
      <c r="AF37" s="26" t="s">
        <v>95</v>
      </c>
      <c r="AG37" s="26" t="s">
        <v>95</v>
      </c>
      <c r="AH37" s="26" t="s">
        <v>95</v>
      </c>
      <c r="AI37" s="28">
        <v>826000</v>
      </c>
      <c r="AJ37" s="36">
        <f t="shared" si="2"/>
        <v>826</v>
      </c>
      <c r="AK37" s="36">
        <f t="shared" si="3"/>
        <v>826</v>
      </c>
    </row>
    <row r="38" spans="23:37" x14ac:dyDescent="0.2">
      <c r="W38" s="246"/>
      <c r="X38" s="13" t="s">
        <v>24</v>
      </c>
      <c r="Y38" s="25" t="s">
        <v>95</v>
      </c>
      <c r="Z38" s="26" t="s">
        <v>95</v>
      </c>
      <c r="AA38" s="26">
        <v>0</v>
      </c>
      <c r="AB38" s="27">
        <v>36000</v>
      </c>
      <c r="AC38" s="26" t="s">
        <v>95</v>
      </c>
      <c r="AD38" s="26">
        <v>0</v>
      </c>
      <c r="AE38" s="26" t="s">
        <v>95</v>
      </c>
      <c r="AF38" s="26" t="s">
        <v>95</v>
      </c>
      <c r="AG38" s="26" t="s">
        <v>95</v>
      </c>
      <c r="AH38" s="26" t="s">
        <v>95</v>
      </c>
      <c r="AI38" s="28">
        <v>36000</v>
      </c>
      <c r="AJ38" s="36">
        <f t="shared" si="2"/>
        <v>36</v>
      </c>
      <c r="AK38" s="36">
        <f t="shared" si="3"/>
        <v>36</v>
      </c>
    </row>
    <row r="39" spans="23:37" x14ac:dyDescent="0.2">
      <c r="W39" s="246"/>
      <c r="X39" s="13" t="s">
        <v>25</v>
      </c>
      <c r="Y39" s="25" t="s">
        <v>95</v>
      </c>
      <c r="Z39" s="26" t="s">
        <v>95</v>
      </c>
      <c r="AA39" s="27">
        <v>624000</v>
      </c>
      <c r="AB39" s="27">
        <v>1504640</v>
      </c>
      <c r="AC39" s="26" t="s">
        <v>95</v>
      </c>
      <c r="AD39" s="26">
        <v>0</v>
      </c>
      <c r="AE39" s="26" t="s">
        <v>95</v>
      </c>
      <c r="AF39" s="26" t="s">
        <v>95</v>
      </c>
      <c r="AG39" s="26" t="s">
        <v>95</v>
      </c>
      <c r="AH39" s="26" t="s">
        <v>95</v>
      </c>
      <c r="AI39" s="28">
        <v>2128640</v>
      </c>
      <c r="AJ39" s="36">
        <f t="shared" si="2"/>
        <v>1504.64</v>
      </c>
      <c r="AK39" s="36">
        <f t="shared" si="3"/>
        <v>625504.64</v>
      </c>
    </row>
    <row r="40" spans="23:37" x14ac:dyDescent="0.2">
      <c r="W40" s="246"/>
      <c r="X40" s="13" t="s">
        <v>26</v>
      </c>
      <c r="Y40" s="25" t="s">
        <v>95</v>
      </c>
      <c r="Z40" s="26" t="s">
        <v>95</v>
      </c>
      <c r="AA40" s="26">
        <v>0</v>
      </c>
      <c r="AB40" s="27">
        <v>21000</v>
      </c>
      <c r="AC40" s="26" t="s">
        <v>95</v>
      </c>
      <c r="AD40" s="26">
        <v>0</v>
      </c>
      <c r="AE40" s="26" t="s">
        <v>95</v>
      </c>
      <c r="AF40" s="26" t="s">
        <v>95</v>
      </c>
      <c r="AG40" s="26" t="s">
        <v>95</v>
      </c>
      <c r="AH40" s="26" t="s">
        <v>95</v>
      </c>
      <c r="AI40" s="28">
        <v>21000</v>
      </c>
      <c r="AJ40" s="36">
        <f t="shared" si="2"/>
        <v>21</v>
      </c>
      <c r="AK40" s="36">
        <f t="shared" si="3"/>
        <v>21</v>
      </c>
    </row>
    <row r="41" spans="23:37" x14ac:dyDescent="0.2">
      <c r="W41" s="246"/>
      <c r="X41" s="13" t="s">
        <v>104</v>
      </c>
      <c r="Y41" s="25" t="s">
        <v>95</v>
      </c>
      <c r="Z41" s="26" t="s">
        <v>95</v>
      </c>
      <c r="AA41" s="26">
        <v>0</v>
      </c>
      <c r="AB41" s="26">
        <v>0</v>
      </c>
      <c r="AC41" s="26" t="s">
        <v>95</v>
      </c>
      <c r="AD41" s="27">
        <v>350</v>
      </c>
      <c r="AE41" s="26" t="s">
        <v>95</v>
      </c>
      <c r="AF41" s="26" t="s">
        <v>95</v>
      </c>
      <c r="AG41" s="26" t="s">
        <v>95</v>
      </c>
      <c r="AH41" s="26" t="s">
        <v>95</v>
      </c>
      <c r="AI41" s="28">
        <v>350</v>
      </c>
      <c r="AJ41" s="36">
        <f t="shared" si="2"/>
        <v>0</v>
      </c>
      <c r="AK41" s="36">
        <f t="shared" si="3"/>
        <v>350</v>
      </c>
    </row>
    <row r="42" spans="23:37" ht="15" thickBot="1" x14ac:dyDescent="0.25">
      <c r="W42" s="246"/>
      <c r="X42" s="13" t="s">
        <v>105</v>
      </c>
      <c r="Y42" s="25" t="s">
        <v>95</v>
      </c>
      <c r="Z42" s="26" t="s">
        <v>95</v>
      </c>
      <c r="AA42" s="26">
        <v>0</v>
      </c>
      <c r="AB42" s="27">
        <v>657146520</v>
      </c>
      <c r="AC42" s="26" t="s">
        <v>95</v>
      </c>
      <c r="AD42" s="26">
        <v>0</v>
      </c>
      <c r="AE42" s="26" t="s">
        <v>95</v>
      </c>
      <c r="AF42" s="26" t="s">
        <v>95</v>
      </c>
      <c r="AG42" s="26" t="s">
        <v>95</v>
      </c>
      <c r="AH42" s="26" t="s">
        <v>95</v>
      </c>
      <c r="AI42" s="28">
        <v>657146520</v>
      </c>
      <c r="AJ42" s="36">
        <f t="shared" si="2"/>
        <v>657146.52</v>
      </c>
      <c r="AK42" s="36">
        <f t="shared" si="3"/>
        <v>657146.52</v>
      </c>
    </row>
    <row r="43" spans="23:37" ht="15" thickBot="1" x14ac:dyDescent="0.25">
      <c r="W43" s="246"/>
      <c r="X43" s="43" t="s">
        <v>86</v>
      </c>
      <c r="Y43" s="44" t="s">
        <v>95</v>
      </c>
      <c r="Z43" s="45" t="s">
        <v>95</v>
      </c>
      <c r="AA43" s="46">
        <v>624000</v>
      </c>
      <c r="AB43" s="46">
        <v>670207744</v>
      </c>
      <c r="AC43" s="45" t="s">
        <v>95</v>
      </c>
      <c r="AD43" s="46">
        <v>350</v>
      </c>
      <c r="AE43" s="45" t="s">
        <v>95</v>
      </c>
      <c r="AF43" s="45" t="s">
        <v>95</v>
      </c>
      <c r="AG43" s="45" t="s">
        <v>95</v>
      </c>
      <c r="AH43" s="45" t="s">
        <v>95</v>
      </c>
      <c r="AI43" s="47">
        <v>670832094.00000012</v>
      </c>
      <c r="AJ43" s="36">
        <f t="shared" si="2"/>
        <v>670207.74399999995</v>
      </c>
      <c r="AK43" s="36">
        <f t="shared" si="3"/>
        <v>1294557.7439999999</v>
      </c>
    </row>
    <row r="44" spans="23:37" x14ac:dyDescent="0.2">
      <c r="W44" s="245" t="s">
        <v>107</v>
      </c>
      <c r="X44" s="13" t="s">
        <v>94</v>
      </c>
      <c r="Y44" s="25" t="s">
        <v>95</v>
      </c>
      <c r="Z44" s="26" t="s">
        <v>95</v>
      </c>
      <c r="AA44" s="26">
        <v>0</v>
      </c>
      <c r="AB44" s="26">
        <v>0</v>
      </c>
      <c r="AC44" s="26" t="s">
        <v>95</v>
      </c>
      <c r="AD44" s="27">
        <v>49500</v>
      </c>
      <c r="AE44" s="26" t="s">
        <v>95</v>
      </c>
      <c r="AF44" s="26" t="s">
        <v>95</v>
      </c>
      <c r="AG44" s="26" t="s">
        <v>95</v>
      </c>
      <c r="AH44" s="26" t="s">
        <v>95</v>
      </c>
      <c r="AI44" s="28">
        <v>49500</v>
      </c>
      <c r="AJ44" s="36">
        <f>AB44/1000</f>
        <v>0</v>
      </c>
      <c r="AK44" s="36">
        <f t="shared" si="3"/>
        <v>49500</v>
      </c>
    </row>
    <row r="45" spans="23:37" x14ac:dyDescent="0.2">
      <c r="W45" s="246"/>
      <c r="X45" s="13" t="s">
        <v>96</v>
      </c>
      <c r="Y45" s="25" t="s">
        <v>95</v>
      </c>
      <c r="Z45" s="26" t="s">
        <v>95</v>
      </c>
      <c r="AA45" s="26">
        <v>0</v>
      </c>
      <c r="AB45" s="27">
        <v>121248622.99999999</v>
      </c>
      <c r="AC45" s="26" t="s">
        <v>95</v>
      </c>
      <c r="AD45" s="26">
        <v>0</v>
      </c>
      <c r="AE45" s="26" t="s">
        <v>95</v>
      </c>
      <c r="AF45" s="26" t="s">
        <v>95</v>
      </c>
      <c r="AG45" s="26" t="s">
        <v>95</v>
      </c>
      <c r="AH45" s="26" t="s">
        <v>95</v>
      </c>
      <c r="AI45" s="28">
        <v>121248622.99999999</v>
      </c>
      <c r="AJ45" s="36">
        <f t="shared" ref="AJ45:AJ62" si="4">AB45/1000</f>
        <v>121248.62299999999</v>
      </c>
      <c r="AK45" s="36">
        <f t="shared" si="3"/>
        <v>121248.62299999999</v>
      </c>
    </row>
    <row r="46" spans="23:37" x14ac:dyDescent="0.2">
      <c r="W46" s="246"/>
      <c r="X46" s="13" t="s">
        <v>97</v>
      </c>
      <c r="Y46" s="25" t="s">
        <v>95</v>
      </c>
      <c r="Z46" s="26" t="s">
        <v>95</v>
      </c>
      <c r="AA46" s="27">
        <v>4860</v>
      </c>
      <c r="AB46" s="27">
        <v>272747174</v>
      </c>
      <c r="AC46" s="26" t="s">
        <v>95</v>
      </c>
      <c r="AD46" s="27">
        <v>1717780</v>
      </c>
      <c r="AE46" s="26" t="s">
        <v>95</v>
      </c>
      <c r="AF46" s="26" t="s">
        <v>95</v>
      </c>
      <c r="AG46" s="26" t="s">
        <v>95</v>
      </c>
      <c r="AH46" s="26" t="s">
        <v>95</v>
      </c>
      <c r="AI46" s="28">
        <v>274469813.99999994</v>
      </c>
      <c r="AJ46" s="36">
        <f t="shared" si="4"/>
        <v>272747.174</v>
      </c>
      <c r="AK46" s="36">
        <f t="shared" si="3"/>
        <v>1995387.1740000001</v>
      </c>
    </row>
    <row r="47" spans="23:37" x14ac:dyDescent="0.2">
      <c r="W47" s="246"/>
      <c r="X47" s="13" t="s">
        <v>21</v>
      </c>
      <c r="Y47" s="25" t="s">
        <v>95</v>
      </c>
      <c r="Z47" s="26" t="s">
        <v>95</v>
      </c>
      <c r="AA47" s="27">
        <v>4500</v>
      </c>
      <c r="AB47" s="27">
        <v>36399600</v>
      </c>
      <c r="AC47" s="26" t="s">
        <v>95</v>
      </c>
      <c r="AD47" s="26">
        <v>0</v>
      </c>
      <c r="AE47" s="26" t="s">
        <v>95</v>
      </c>
      <c r="AF47" s="26" t="s">
        <v>95</v>
      </c>
      <c r="AG47" s="26" t="s">
        <v>95</v>
      </c>
      <c r="AH47" s="26" t="s">
        <v>95</v>
      </c>
      <c r="AI47" s="28">
        <v>36404100</v>
      </c>
      <c r="AJ47" s="36">
        <f t="shared" si="4"/>
        <v>36399.599999999999</v>
      </c>
      <c r="AK47" s="36">
        <f t="shared" si="3"/>
        <v>40899.599999999999</v>
      </c>
    </row>
    <row r="48" spans="23:37" x14ac:dyDescent="0.2">
      <c r="W48" s="246"/>
      <c r="X48" s="13" t="s">
        <v>98</v>
      </c>
      <c r="Y48" s="25" t="s">
        <v>95</v>
      </c>
      <c r="Z48" s="26" t="s">
        <v>95</v>
      </c>
      <c r="AA48" s="26">
        <v>0</v>
      </c>
      <c r="AB48" s="27">
        <v>37719398.999999993</v>
      </c>
      <c r="AC48" s="26" t="s">
        <v>95</v>
      </c>
      <c r="AD48" s="27">
        <v>44040</v>
      </c>
      <c r="AE48" s="26" t="s">
        <v>95</v>
      </c>
      <c r="AF48" s="26" t="s">
        <v>95</v>
      </c>
      <c r="AG48" s="26" t="s">
        <v>95</v>
      </c>
      <c r="AH48" s="26" t="s">
        <v>95</v>
      </c>
      <c r="AI48" s="28">
        <v>37763438.999999985</v>
      </c>
      <c r="AJ48" s="36">
        <f t="shared" si="4"/>
        <v>37719.39899999999</v>
      </c>
      <c r="AK48" s="36">
        <f t="shared" si="3"/>
        <v>81759.39899999999</v>
      </c>
    </row>
    <row r="49" spans="23:37" x14ac:dyDescent="0.2">
      <c r="W49" s="246"/>
      <c r="X49" s="13" t="s">
        <v>99</v>
      </c>
      <c r="Y49" s="25" t="s">
        <v>95</v>
      </c>
      <c r="Z49" s="26" t="s">
        <v>95</v>
      </c>
      <c r="AA49" s="26">
        <v>0</v>
      </c>
      <c r="AB49" s="27">
        <v>204456000.00000003</v>
      </c>
      <c r="AC49" s="26" t="s">
        <v>95</v>
      </c>
      <c r="AD49" s="26">
        <v>0</v>
      </c>
      <c r="AE49" s="26" t="s">
        <v>95</v>
      </c>
      <c r="AF49" s="26" t="s">
        <v>95</v>
      </c>
      <c r="AG49" s="26" t="s">
        <v>95</v>
      </c>
      <c r="AH49" s="26" t="s">
        <v>95</v>
      </c>
      <c r="AI49" s="28">
        <v>204456000.00000003</v>
      </c>
      <c r="AJ49" s="36">
        <f t="shared" si="4"/>
        <v>204456.00000000003</v>
      </c>
      <c r="AK49" s="36">
        <f t="shared" si="3"/>
        <v>204456.00000000003</v>
      </c>
    </row>
    <row r="50" spans="23:37" x14ac:dyDescent="0.2">
      <c r="W50" s="246"/>
      <c r="X50" s="13" t="s">
        <v>100</v>
      </c>
      <c r="Y50" s="25" t="s">
        <v>95</v>
      </c>
      <c r="Z50" s="26" t="s">
        <v>95</v>
      </c>
      <c r="AA50" s="26">
        <v>0</v>
      </c>
      <c r="AB50" s="27">
        <v>106911018</v>
      </c>
      <c r="AC50" s="26" t="s">
        <v>95</v>
      </c>
      <c r="AD50" s="26">
        <v>0</v>
      </c>
      <c r="AE50" s="26" t="s">
        <v>95</v>
      </c>
      <c r="AF50" s="26" t="s">
        <v>95</v>
      </c>
      <c r="AG50" s="26" t="s">
        <v>95</v>
      </c>
      <c r="AH50" s="26" t="s">
        <v>95</v>
      </c>
      <c r="AI50" s="28">
        <v>106911018</v>
      </c>
      <c r="AJ50" s="36">
        <f t="shared" si="4"/>
        <v>106911.018</v>
      </c>
      <c r="AK50" s="36">
        <f t="shared" si="3"/>
        <v>106911.018</v>
      </c>
    </row>
    <row r="51" spans="23:37" x14ac:dyDescent="0.2">
      <c r="W51" s="246"/>
      <c r="X51" s="13" t="s">
        <v>61</v>
      </c>
      <c r="Y51" s="25" t="s">
        <v>95</v>
      </c>
      <c r="Z51" s="26" t="s">
        <v>95</v>
      </c>
      <c r="AA51" s="27">
        <v>4509967</v>
      </c>
      <c r="AB51" s="27">
        <v>83085874</v>
      </c>
      <c r="AC51" s="26" t="s">
        <v>95</v>
      </c>
      <c r="AD51" s="26">
        <v>0</v>
      </c>
      <c r="AE51" s="26" t="s">
        <v>95</v>
      </c>
      <c r="AF51" s="26" t="s">
        <v>95</v>
      </c>
      <c r="AG51" s="26" t="s">
        <v>95</v>
      </c>
      <c r="AH51" s="26" t="s">
        <v>95</v>
      </c>
      <c r="AI51" s="28">
        <v>87595841</v>
      </c>
      <c r="AJ51" s="36">
        <f t="shared" si="4"/>
        <v>83085.873999999996</v>
      </c>
      <c r="AK51" s="36">
        <f t="shared" si="3"/>
        <v>4593052.8739999998</v>
      </c>
    </row>
    <row r="52" spans="23:37" x14ac:dyDescent="0.2">
      <c r="W52" s="246"/>
      <c r="X52" s="13" t="s">
        <v>101</v>
      </c>
      <c r="Y52" s="25" t="s">
        <v>95</v>
      </c>
      <c r="Z52" s="26" t="s">
        <v>95</v>
      </c>
      <c r="AA52" s="27">
        <v>45000</v>
      </c>
      <c r="AB52" s="27">
        <v>80771601</v>
      </c>
      <c r="AC52" s="26" t="s">
        <v>95</v>
      </c>
      <c r="AD52" s="26">
        <v>0</v>
      </c>
      <c r="AE52" s="26" t="s">
        <v>95</v>
      </c>
      <c r="AF52" s="26" t="s">
        <v>95</v>
      </c>
      <c r="AG52" s="26" t="s">
        <v>95</v>
      </c>
      <c r="AH52" s="26" t="s">
        <v>95</v>
      </c>
      <c r="AI52" s="28">
        <v>80816601</v>
      </c>
      <c r="AJ52" s="36">
        <f t="shared" si="4"/>
        <v>80771.600999999995</v>
      </c>
      <c r="AK52" s="36">
        <f t="shared" si="3"/>
        <v>125771.601</v>
      </c>
    </row>
    <row r="53" spans="23:37" x14ac:dyDescent="0.2">
      <c r="W53" s="246"/>
      <c r="X53" s="13" t="s">
        <v>22</v>
      </c>
      <c r="Y53" s="25" t="s">
        <v>95</v>
      </c>
      <c r="Z53" s="26" t="s">
        <v>95</v>
      </c>
      <c r="AA53" s="26">
        <v>0</v>
      </c>
      <c r="AB53" s="27">
        <v>57684960</v>
      </c>
      <c r="AC53" s="26" t="s">
        <v>95</v>
      </c>
      <c r="AD53" s="26">
        <v>0</v>
      </c>
      <c r="AE53" s="26" t="s">
        <v>95</v>
      </c>
      <c r="AF53" s="26" t="s">
        <v>95</v>
      </c>
      <c r="AG53" s="26" t="s">
        <v>95</v>
      </c>
      <c r="AH53" s="26" t="s">
        <v>95</v>
      </c>
      <c r="AI53" s="28">
        <v>57684960</v>
      </c>
      <c r="AJ53" s="36">
        <f t="shared" si="4"/>
        <v>57684.959999999999</v>
      </c>
      <c r="AK53" s="36">
        <f t="shared" si="3"/>
        <v>57684.959999999999</v>
      </c>
    </row>
    <row r="54" spans="23:37" x14ac:dyDescent="0.2">
      <c r="W54" s="246"/>
      <c r="X54" s="13" t="s">
        <v>102</v>
      </c>
      <c r="Y54" s="25" t="s">
        <v>95</v>
      </c>
      <c r="Z54" s="26" t="s">
        <v>95</v>
      </c>
      <c r="AA54" s="26">
        <v>0</v>
      </c>
      <c r="AB54" s="27">
        <v>88830000</v>
      </c>
      <c r="AC54" s="26" t="s">
        <v>95</v>
      </c>
      <c r="AD54" s="26">
        <v>0</v>
      </c>
      <c r="AE54" s="26" t="s">
        <v>95</v>
      </c>
      <c r="AF54" s="26" t="s">
        <v>95</v>
      </c>
      <c r="AG54" s="26" t="s">
        <v>95</v>
      </c>
      <c r="AH54" s="26" t="s">
        <v>95</v>
      </c>
      <c r="AI54" s="28">
        <v>88830000</v>
      </c>
      <c r="AJ54" s="36">
        <f t="shared" si="4"/>
        <v>88830</v>
      </c>
      <c r="AK54" s="36">
        <f t="shared" si="3"/>
        <v>88830</v>
      </c>
    </row>
    <row r="55" spans="23:37" x14ac:dyDescent="0.2">
      <c r="W55" s="246"/>
      <c r="X55" s="13" t="s">
        <v>103</v>
      </c>
      <c r="Y55" s="25" t="s">
        <v>95</v>
      </c>
      <c r="Z55" s="26" t="s">
        <v>95</v>
      </c>
      <c r="AA55" s="27">
        <v>1232585</v>
      </c>
      <c r="AB55" s="27">
        <v>47209000</v>
      </c>
      <c r="AC55" s="26" t="s">
        <v>95</v>
      </c>
      <c r="AD55" s="26">
        <v>0</v>
      </c>
      <c r="AE55" s="26" t="s">
        <v>95</v>
      </c>
      <c r="AF55" s="26" t="s">
        <v>95</v>
      </c>
      <c r="AG55" s="26" t="s">
        <v>95</v>
      </c>
      <c r="AH55" s="26" t="s">
        <v>95</v>
      </c>
      <c r="AI55" s="28">
        <v>48441585</v>
      </c>
      <c r="AJ55" s="36">
        <f t="shared" si="4"/>
        <v>47209</v>
      </c>
      <c r="AK55" s="36">
        <f t="shared" si="3"/>
        <v>1279794</v>
      </c>
    </row>
    <row r="56" spans="23:37" x14ac:dyDescent="0.2">
      <c r="W56" s="246"/>
      <c r="X56" s="13" t="s">
        <v>23</v>
      </c>
      <c r="Y56" s="25" t="s">
        <v>95</v>
      </c>
      <c r="Z56" s="26" t="s">
        <v>95</v>
      </c>
      <c r="AA56" s="26">
        <v>0</v>
      </c>
      <c r="AB56" s="27">
        <v>111091932</v>
      </c>
      <c r="AC56" s="26" t="s">
        <v>95</v>
      </c>
      <c r="AD56" s="26">
        <v>0</v>
      </c>
      <c r="AE56" s="26" t="s">
        <v>95</v>
      </c>
      <c r="AF56" s="26" t="s">
        <v>95</v>
      </c>
      <c r="AG56" s="26" t="s">
        <v>95</v>
      </c>
      <c r="AH56" s="26" t="s">
        <v>95</v>
      </c>
      <c r="AI56" s="28">
        <v>111091932</v>
      </c>
      <c r="AJ56" s="36">
        <f t="shared" si="4"/>
        <v>111091.932</v>
      </c>
      <c r="AK56" s="36">
        <f t="shared" si="3"/>
        <v>111091.932</v>
      </c>
    </row>
    <row r="57" spans="23:37" x14ac:dyDescent="0.2">
      <c r="W57" s="246"/>
      <c r="X57" s="13" t="s">
        <v>24</v>
      </c>
      <c r="Y57" s="25" t="s">
        <v>95</v>
      </c>
      <c r="Z57" s="26" t="s">
        <v>95</v>
      </c>
      <c r="AA57" s="26">
        <v>0</v>
      </c>
      <c r="AB57" s="27">
        <v>92170000</v>
      </c>
      <c r="AC57" s="26" t="s">
        <v>95</v>
      </c>
      <c r="AD57" s="26">
        <v>0</v>
      </c>
      <c r="AE57" s="26" t="s">
        <v>95</v>
      </c>
      <c r="AF57" s="26" t="s">
        <v>95</v>
      </c>
      <c r="AG57" s="26" t="s">
        <v>95</v>
      </c>
      <c r="AH57" s="26" t="s">
        <v>95</v>
      </c>
      <c r="AI57" s="28">
        <v>92170000</v>
      </c>
      <c r="AJ57" s="36">
        <f t="shared" si="4"/>
        <v>92170</v>
      </c>
      <c r="AK57" s="36">
        <f t="shared" si="3"/>
        <v>92170</v>
      </c>
    </row>
    <row r="58" spans="23:37" x14ac:dyDescent="0.2">
      <c r="W58" s="246"/>
      <c r="X58" s="13" t="s">
        <v>25</v>
      </c>
      <c r="Y58" s="25" t="s">
        <v>95</v>
      </c>
      <c r="Z58" s="26" t="s">
        <v>95</v>
      </c>
      <c r="AA58" s="27">
        <v>40970929</v>
      </c>
      <c r="AB58" s="27">
        <v>5180000</v>
      </c>
      <c r="AC58" s="26" t="s">
        <v>95</v>
      </c>
      <c r="AD58" s="26">
        <v>0</v>
      </c>
      <c r="AE58" s="26" t="s">
        <v>95</v>
      </c>
      <c r="AF58" s="26" t="s">
        <v>95</v>
      </c>
      <c r="AG58" s="26" t="s">
        <v>95</v>
      </c>
      <c r="AH58" s="26" t="s">
        <v>95</v>
      </c>
      <c r="AI58" s="28">
        <v>46150929.000000007</v>
      </c>
      <c r="AJ58" s="36">
        <f t="shared" si="4"/>
        <v>5180</v>
      </c>
      <c r="AK58" s="36">
        <f t="shared" si="3"/>
        <v>40976109</v>
      </c>
    </row>
    <row r="59" spans="23:37" x14ac:dyDescent="0.2">
      <c r="W59" s="246"/>
      <c r="X59" s="13" t="s">
        <v>26</v>
      </c>
      <c r="Y59" s="25" t="s">
        <v>95</v>
      </c>
      <c r="Z59" s="26" t="s">
        <v>95</v>
      </c>
      <c r="AA59" s="26">
        <v>0</v>
      </c>
      <c r="AB59" s="27">
        <v>66160000</v>
      </c>
      <c r="AC59" s="26" t="s">
        <v>95</v>
      </c>
      <c r="AD59" s="27">
        <v>574615</v>
      </c>
      <c r="AE59" s="26" t="s">
        <v>95</v>
      </c>
      <c r="AF59" s="26" t="s">
        <v>95</v>
      </c>
      <c r="AG59" s="26" t="s">
        <v>95</v>
      </c>
      <c r="AH59" s="26" t="s">
        <v>95</v>
      </c>
      <c r="AI59" s="28">
        <v>66734615</v>
      </c>
      <c r="AJ59" s="36">
        <f t="shared" si="4"/>
        <v>66160</v>
      </c>
      <c r="AK59" s="36">
        <f t="shared" si="3"/>
        <v>640775</v>
      </c>
    </row>
    <row r="60" spans="23:37" x14ac:dyDescent="0.2">
      <c r="W60" s="246"/>
      <c r="X60" s="13" t="s">
        <v>104</v>
      </c>
      <c r="Y60" s="25" t="s">
        <v>95</v>
      </c>
      <c r="Z60" s="26" t="s">
        <v>95</v>
      </c>
      <c r="AA60" s="27">
        <v>153720</v>
      </c>
      <c r="AB60" s="26">
        <v>0</v>
      </c>
      <c r="AC60" s="26" t="s">
        <v>95</v>
      </c>
      <c r="AD60" s="27">
        <v>158399.99999999997</v>
      </c>
      <c r="AE60" s="26" t="s">
        <v>95</v>
      </c>
      <c r="AF60" s="26" t="s">
        <v>95</v>
      </c>
      <c r="AG60" s="26" t="s">
        <v>95</v>
      </c>
      <c r="AH60" s="26" t="s">
        <v>95</v>
      </c>
      <c r="AI60" s="28">
        <v>312120</v>
      </c>
      <c r="AJ60" s="36">
        <f t="shared" si="4"/>
        <v>0</v>
      </c>
      <c r="AK60" s="36">
        <f t="shared" si="3"/>
        <v>312120</v>
      </c>
    </row>
    <row r="61" spans="23:37" ht="15" thickBot="1" x14ac:dyDescent="0.25">
      <c r="W61" s="246"/>
      <c r="X61" s="13" t="s">
        <v>105</v>
      </c>
      <c r="Y61" s="25" t="s">
        <v>95</v>
      </c>
      <c r="Z61" s="26" t="s">
        <v>95</v>
      </c>
      <c r="AA61" s="26">
        <v>0</v>
      </c>
      <c r="AB61" s="27">
        <v>4300256</v>
      </c>
      <c r="AC61" s="26" t="s">
        <v>95</v>
      </c>
      <c r="AD61" s="26">
        <v>0</v>
      </c>
      <c r="AE61" s="26" t="s">
        <v>95</v>
      </c>
      <c r="AF61" s="26" t="s">
        <v>95</v>
      </c>
      <c r="AG61" s="26" t="s">
        <v>95</v>
      </c>
      <c r="AH61" s="26" t="s">
        <v>95</v>
      </c>
      <c r="AI61" s="28">
        <v>4300256</v>
      </c>
      <c r="AJ61" s="36">
        <f t="shared" si="4"/>
        <v>4300.2560000000003</v>
      </c>
      <c r="AK61" s="36">
        <f t="shared" si="3"/>
        <v>4300.2560000000003</v>
      </c>
    </row>
    <row r="62" spans="23:37" ht="15" thickBot="1" x14ac:dyDescent="0.25">
      <c r="W62" s="246"/>
      <c r="X62" s="101" t="s">
        <v>86</v>
      </c>
      <c r="Y62" s="102" t="s">
        <v>95</v>
      </c>
      <c r="Z62" s="102" t="s">
        <v>95</v>
      </c>
      <c r="AA62" s="103">
        <v>46921560.999999985</v>
      </c>
      <c r="AB62" s="103">
        <v>1415965437.0000007</v>
      </c>
      <c r="AC62" s="102" t="s">
        <v>95</v>
      </c>
      <c r="AD62" s="103">
        <v>2544334.9999999991</v>
      </c>
      <c r="AE62" s="102" t="s">
        <v>95</v>
      </c>
      <c r="AF62" s="102" t="s">
        <v>95</v>
      </c>
      <c r="AG62" s="102" t="s">
        <v>95</v>
      </c>
      <c r="AH62" s="102" t="s">
        <v>95</v>
      </c>
      <c r="AI62" s="103">
        <v>1465431333.0000005</v>
      </c>
      <c r="AJ62" s="104">
        <f t="shared" si="4"/>
        <v>1415965.4370000006</v>
      </c>
      <c r="AK62" s="36">
        <f t="shared" si="3"/>
        <v>50881861.436999984</v>
      </c>
    </row>
    <row r="63" spans="23:37" x14ac:dyDescent="0.2">
      <c r="W63" s="245" t="s">
        <v>108</v>
      </c>
      <c r="X63" s="13" t="s">
        <v>94</v>
      </c>
      <c r="Y63" s="25" t="s">
        <v>95</v>
      </c>
      <c r="Z63" s="26" t="s">
        <v>95</v>
      </c>
      <c r="AA63" s="26">
        <v>0</v>
      </c>
      <c r="AB63" s="27">
        <v>21969100</v>
      </c>
      <c r="AC63" s="26">
        <v>0</v>
      </c>
      <c r="AD63" s="26">
        <v>0</v>
      </c>
      <c r="AE63" s="26" t="s">
        <v>95</v>
      </c>
      <c r="AF63" s="26" t="s">
        <v>95</v>
      </c>
      <c r="AG63" s="26" t="s">
        <v>95</v>
      </c>
      <c r="AH63" s="26" t="s">
        <v>95</v>
      </c>
      <c r="AI63" s="28">
        <v>21969100</v>
      </c>
      <c r="AJ63" s="36">
        <f>(AB63+AC63)/1000</f>
        <v>21969.1</v>
      </c>
      <c r="AK63" s="36">
        <f>AJ63+AA63+AD63</f>
        <v>21969.1</v>
      </c>
    </row>
    <row r="64" spans="23:37" x14ac:dyDescent="0.2">
      <c r="W64" s="246"/>
      <c r="X64" s="13" t="s">
        <v>96</v>
      </c>
      <c r="Y64" s="25" t="s">
        <v>95</v>
      </c>
      <c r="Z64" s="26" t="s">
        <v>95</v>
      </c>
      <c r="AA64" s="26">
        <v>0</v>
      </c>
      <c r="AB64" s="27">
        <v>25307185.999999996</v>
      </c>
      <c r="AC64" s="26">
        <v>0</v>
      </c>
      <c r="AD64" s="26">
        <v>0</v>
      </c>
      <c r="AE64" s="26" t="s">
        <v>95</v>
      </c>
      <c r="AF64" s="26" t="s">
        <v>95</v>
      </c>
      <c r="AG64" s="26" t="s">
        <v>95</v>
      </c>
      <c r="AH64" s="26" t="s">
        <v>95</v>
      </c>
      <c r="AI64" s="28">
        <v>25307185.999999996</v>
      </c>
      <c r="AJ64" s="36">
        <f t="shared" ref="AJ64:AJ81" si="5">(AB64+AC64)/1000</f>
        <v>25307.185999999998</v>
      </c>
      <c r="AK64" s="36">
        <f t="shared" ref="AK64:AK81" si="6">AJ64+AA64+AD64</f>
        <v>25307.185999999998</v>
      </c>
    </row>
    <row r="65" spans="23:37" x14ac:dyDescent="0.2">
      <c r="W65" s="246"/>
      <c r="X65" s="13" t="s">
        <v>97</v>
      </c>
      <c r="Y65" s="25" t="s">
        <v>95</v>
      </c>
      <c r="Z65" s="26" t="s">
        <v>95</v>
      </c>
      <c r="AA65" s="26">
        <v>0</v>
      </c>
      <c r="AB65" s="27">
        <v>20547665.000000004</v>
      </c>
      <c r="AC65" s="26">
        <v>0</v>
      </c>
      <c r="AD65" s="26">
        <v>0</v>
      </c>
      <c r="AE65" s="26" t="s">
        <v>95</v>
      </c>
      <c r="AF65" s="26" t="s">
        <v>95</v>
      </c>
      <c r="AG65" s="26" t="s">
        <v>95</v>
      </c>
      <c r="AH65" s="26" t="s">
        <v>95</v>
      </c>
      <c r="AI65" s="28">
        <v>20547665.000000004</v>
      </c>
      <c r="AJ65" s="36">
        <f t="shared" si="5"/>
        <v>20547.665000000005</v>
      </c>
      <c r="AK65" s="36">
        <f t="shared" si="6"/>
        <v>20547.665000000005</v>
      </c>
    </row>
    <row r="66" spans="23:37" x14ac:dyDescent="0.2">
      <c r="W66" s="246"/>
      <c r="X66" s="13" t="s">
        <v>21</v>
      </c>
      <c r="Y66" s="25" t="s">
        <v>95</v>
      </c>
      <c r="Z66" s="26" t="s">
        <v>95</v>
      </c>
      <c r="AA66" s="27">
        <v>324</v>
      </c>
      <c r="AB66" s="27">
        <v>20625309.999999996</v>
      </c>
      <c r="AC66" s="26">
        <v>0</v>
      </c>
      <c r="AD66" s="26">
        <v>0</v>
      </c>
      <c r="AE66" s="26" t="s">
        <v>95</v>
      </c>
      <c r="AF66" s="26" t="s">
        <v>95</v>
      </c>
      <c r="AG66" s="26" t="s">
        <v>95</v>
      </c>
      <c r="AH66" s="26" t="s">
        <v>95</v>
      </c>
      <c r="AI66" s="28">
        <v>20625633.999999996</v>
      </c>
      <c r="AJ66" s="36">
        <f t="shared" si="5"/>
        <v>20625.309999999998</v>
      </c>
      <c r="AK66" s="36">
        <f t="shared" si="6"/>
        <v>20949.309999999998</v>
      </c>
    </row>
    <row r="67" spans="23:37" x14ac:dyDescent="0.2">
      <c r="W67" s="246"/>
      <c r="X67" s="13" t="s">
        <v>98</v>
      </c>
      <c r="Y67" s="25" t="s">
        <v>95</v>
      </c>
      <c r="Z67" s="26" t="s">
        <v>95</v>
      </c>
      <c r="AA67" s="26">
        <v>0</v>
      </c>
      <c r="AB67" s="27">
        <v>22429839.999999996</v>
      </c>
      <c r="AC67" s="27">
        <v>4320</v>
      </c>
      <c r="AD67" s="27">
        <v>28584</v>
      </c>
      <c r="AE67" s="26" t="s">
        <v>95</v>
      </c>
      <c r="AF67" s="26" t="s">
        <v>95</v>
      </c>
      <c r="AG67" s="26" t="s">
        <v>95</v>
      </c>
      <c r="AH67" s="26" t="s">
        <v>95</v>
      </c>
      <c r="AI67" s="28">
        <v>22462744.000000007</v>
      </c>
      <c r="AJ67" s="36">
        <f t="shared" si="5"/>
        <v>22434.159999999996</v>
      </c>
      <c r="AK67" s="36">
        <f t="shared" si="6"/>
        <v>51018.159999999996</v>
      </c>
    </row>
    <row r="68" spans="23:37" x14ac:dyDescent="0.2">
      <c r="W68" s="246"/>
      <c r="X68" s="13" t="s">
        <v>99</v>
      </c>
      <c r="Y68" s="25" t="s">
        <v>95</v>
      </c>
      <c r="Z68" s="26" t="s">
        <v>95</v>
      </c>
      <c r="AA68" s="26">
        <v>0</v>
      </c>
      <c r="AB68" s="27">
        <v>8950312.9999999963</v>
      </c>
      <c r="AC68" s="26">
        <v>0</v>
      </c>
      <c r="AD68" s="26">
        <v>0</v>
      </c>
      <c r="AE68" s="26" t="s">
        <v>95</v>
      </c>
      <c r="AF68" s="26" t="s">
        <v>95</v>
      </c>
      <c r="AG68" s="26" t="s">
        <v>95</v>
      </c>
      <c r="AH68" s="26" t="s">
        <v>95</v>
      </c>
      <c r="AI68" s="28">
        <v>8950312.9999999963</v>
      </c>
      <c r="AJ68" s="36">
        <f t="shared" si="5"/>
        <v>8950.3129999999965</v>
      </c>
      <c r="AK68" s="36">
        <f t="shared" si="6"/>
        <v>8950.3129999999965</v>
      </c>
    </row>
    <row r="69" spans="23:37" x14ac:dyDescent="0.2">
      <c r="W69" s="246"/>
      <c r="X69" s="13" t="s">
        <v>100</v>
      </c>
      <c r="Y69" s="25" t="s">
        <v>95</v>
      </c>
      <c r="Z69" s="26" t="s">
        <v>95</v>
      </c>
      <c r="AA69" s="26">
        <v>0</v>
      </c>
      <c r="AB69" s="27">
        <v>30069610.999999996</v>
      </c>
      <c r="AC69" s="26">
        <v>0</v>
      </c>
      <c r="AD69" s="26">
        <v>0</v>
      </c>
      <c r="AE69" s="26" t="s">
        <v>95</v>
      </c>
      <c r="AF69" s="26" t="s">
        <v>95</v>
      </c>
      <c r="AG69" s="26" t="s">
        <v>95</v>
      </c>
      <c r="AH69" s="26" t="s">
        <v>95</v>
      </c>
      <c r="AI69" s="28">
        <v>30069610.999999996</v>
      </c>
      <c r="AJ69" s="36">
        <f t="shared" si="5"/>
        <v>30069.610999999997</v>
      </c>
      <c r="AK69" s="36">
        <f t="shared" si="6"/>
        <v>30069.610999999997</v>
      </c>
    </row>
    <row r="70" spans="23:37" x14ac:dyDescent="0.2">
      <c r="W70" s="246"/>
      <c r="X70" s="13" t="s">
        <v>61</v>
      </c>
      <c r="Y70" s="25" t="s">
        <v>95</v>
      </c>
      <c r="Z70" s="26" t="s">
        <v>95</v>
      </c>
      <c r="AA70" s="27">
        <v>195069</v>
      </c>
      <c r="AB70" s="27">
        <v>88992028</v>
      </c>
      <c r="AC70" s="26">
        <v>0</v>
      </c>
      <c r="AD70" s="27">
        <v>492</v>
      </c>
      <c r="AE70" s="26" t="s">
        <v>95</v>
      </c>
      <c r="AF70" s="26" t="s">
        <v>95</v>
      </c>
      <c r="AG70" s="26" t="s">
        <v>95</v>
      </c>
      <c r="AH70" s="26" t="s">
        <v>95</v>
      </c>
      <c r="AI70" s="28">
        <v>89187588.99999997</v>
      </c>
      <c r="AJ70" s="36">
        <f t="shared" si="5"/>
        <v>88992.028000000006</v>
      </c>
      <c r="AK70" s="36">
        <f t="shared" si="6"/>
        <v>284553.02799999999</v>
      </c>
    </row>
    <row r="71" spans="23:37" x14ac:dyDescent="0.2">
      <c r="W71" s="246"/>
      <c r="X71" s="13" t="s">
        <v>101</v>
      </c>
      <c r="Y71" s="25" t="s">
        <v>95</v>
      </c>
      <c r="Z71" s="26" t="s">
        <v>95</v>
      </c>
      <c r="AA71" s="27">
        <v>3240</v>
      </c>
      <c r="AB71" s="27">
        <v>10916669.000000002</v>
      </c>
      <c r="AC71" s="26">
        <v>0</v>
      </c>
      <c r="AD71" s="26">
        <v>0</v>
      </c>
      <c r="AE71" s="26" t="s">
        <v>95</v>
      </c>
      <c r="AF71" s="26" t="s">
        <v>95</v>
      </c>
      <c r="AG71" s="26" t="s">
        <v>95</v>
      </c>
      <c r="AH71" s="26" t="s">
        <v>95</v>
      </c>
      <c r="AI71" s="28">
        <v>10919909.000000002</v>
      </c>
      <c r="AJ71" s="36">
        <f t="shared" si="5"/>
        <v>10916.669000000002</v>
      </c>
      <c r="AK71" s="36">
        <f t="shared" si="6"/>
        <v>14156.669000000002</v>
      </c>
    </row>
    <row r="72" spans="23:37" x14ac:dyDescent="0.2">
      <c r="W72" s="246"/>
      <c r="X72" s="13" t="s">
        <v>22</v>
      </c>
      <c r="Y72" s="25" t="s">
        <v>95</v>
      </c>
      <c r="Z72" s="26" t="s">
        <v>95</v>
      </c>
      <c r="AA72" s="26">
        <v>0</v>
      </c>
      <c r="AB72" s="27">
        <v>11675593.000000002</v>
      </c>
      <c r="AC72" s="26">
        <v>0</v>
      </c>
      <c r="AD72" s="26">
        <v>0</v>
      </c>
      <c r="AE72" s="26" t="s">
        <v>95</v>
      </c>
      <c r="AF72" s="26" t="s">
        <v>95</v>
      </c>
      <c r="AG72" s="26" t="s">
        <v>95</v>
      </c>
      <c r="AH72" s="26" t="s">
        <v>95</v>
      </c>
      <c r="AI72" s="28">
        <v>11675593.000000002</v>
      </c>
      <c r="AJ72" s="36">
        <f t="shared" si="5"/>
        <v>11675.593000000003</v>
      </c>
      <c r="AK72" s="36">
        <f t="shared" si="6"/>
        <v>11675.593000000003</v>
      </c>
    </row>
    <row r="73" spans="23:37" x14ac:dyDescent="0.2">
      <c r="W73" s="246"/>
      <c r="X73" s="13" t="s">
        <v>102</v>
      </c>
      <c r="Y73" s="25" t="s">
        <v>95</v>
      </c>
      <c r="Z73" s="26" t="s">
        <v>95</v>
      </c>
      <c r="AA73" s="26">
        <v>0</v>
      </c>
      <c r="AB73" s="27">
        <v>7481299.9999999991</v>
      </c>
      <c r="AC73" s="26">
        <v>0</v>
      </c>
      <c r="AD73" s="26">
        <v>0</v>
      </c>
      <c r="AE73" s="26" t="s">
        <v>95</v>
      </c>
      <c r="AF73" s="26" t="s">
        <v>95</v>
      </c>
      <c r="AG73" s="26" t="s">
        <v>95</v>
      </c>
      <c r="AH73" s="26" t="s">
        <v>95</v>
      </c>
      <c r="AI73" s="28">
        <v>7481299.9999999991</v>
      </c>
      <c r="AJ73" s="36">
        <f t="shared" si="5"/>
        <v>7481.2999999999993</v>
      </c>
      <c r="AK73" s="36">
        <f t="shared" si="6"/>
        <v>7481.2999999999993</v>
      </c>
    </row>
    <row r="74" spans="23:37" x14ac:dyDescent="0.2">
      <c r="W74" s="246"/>
      <c r="X74" s="13" t="s">
        <v>103</v>
      </c>
      <c r="Y74" s="25" t="s">
        <v>95</v>
      </c>
      <c r="Z74" s="26" t="s">
        <v>95</v>
      </c>
      <c r="AA74" s="27">
        <v>620</v>
      </c>
      <c r="AB74" s="27">
        <v>13041031.999999998</v>
      </c>
      <c r="AC74" s="26">
        <v>0</v>
      </c>
      <c r="AD74" s="26">
        <v>0</v>
      </c>
      <c r="AE74" s="26" t="s">
        <v>95</v>
      </c>
      <c r="AF74" s="26" t="s">
        <v>95</v>
      </c>
      <c r="AG74" s="26" t="s">
        <v>95</v>
      </c>
      <c r="AH74" s="26" t="s">
        <v>95</v>
      </c>
      <c r="AI74" s="28">
        <v>13041652</v>
      </c>
      <c r="AJ74" s="36">
        <f t="shared" si="5"/>
        <v>13041.031999999997</v>
      </c>
      <c r="AK74" s="36">
        <f t="shared" si="6"/>
        <v>13661.031999999997</v>
      </c>
    </row>
    <row r="75" spans="23:37" x14ac:dyDescent="0.2">
      <c r="W75" s="246"/>
      <c r="X75" s="13" t="s">
        <v>23</v>
      </c>
      <c r="Y75" s="25" t="s">
        <v>95</v>
      </c>
      <c r="Z75" s="26" t="s">
        <v>95</v>
      </c>
      <c r="AA75" s="26">
        <v>0</v>
      </c>
      <c r="AB75" s="27">
        <v>8705310.9999999981</v>
      </c>
      <c r="AC75" s="26">
        <v>0</v>
      </c>
      <c r="AD75" s="26">
        <v>0</v>
      </c>
      <c r="AE75" s="26" t="s">
        <v>95</v>
      </c>
      <c r="AF75" s="26" t="s">
        <v>95</v>
      </c>
      <c r="AG75" s="26" t="s">
        <v>95</v>
      </c>
      <c r="AH75" s="26" t="s">
        <v>95</v>
      </c>
      <c r="AI75" s="28">
        <v>8705310.9999999981</v>
      </c>
      <c r="AJ75" s="36">
        <f t="shared" si="5"/>
        <v>8705.3109999999979</v>
      </c>
      <c r="AK75" s="36">
        <f t="shared" si="6"/>
        <v>8705.3109999999979</v>
      </c>
    </row>
    <row r="76" spans="23:37" x14ac:dyDescent="0.2">
      <c r="W76" s="246"/>
      <c r="X76" s="13" t="s">
        <v>24</v>
      </c>
      <c r="Y76" s="25" t="s">
        <v>95</v>
      </c>
      <c r="Z76" s="26" t="s">
        <v>95</v>
      </c>
      <c r="AA76" s="26">
        <v>0</v>
      </c>
      <c r="AB76" s="27">
        <v>16117165.000000004</v>
      </c>
      <c r="AC76" s="26">
        <v>0</v>
      </c>
      <c r="AD76" s="26">
        <v>0</v>
      </c>
      <c r="AE76" s="26" t="s">
        <v>95</v>
      </c>
      <c r="AF76" s="26" t="s">
        <v>95</v>
      </c>
      <c r="AG76" s="26" t="s">
        <v>95</v>
      </c>
      <c r="AH76" s="26" t="s">
        <v>95</v>
      </c>
      <c r="AI76" s="28">
        <v>16117165.000000004</v>
      </c>
      <c r="AJ76" s="36">
        <f t="shared" si="5"/>
        <v>16117.165000000005</v>
      </c>
      <c r="AK76" s="36">
        <f t="shared" si="6"/>
        <v>16117.165000000005</v>
      </c>
    </row>
    <row r="77" spans="23:37" x14ac:dyDescent="0.2">
      <c r="W77" s="246"/>
      <c r="X77" s="13" t="s">
        <v>25</v>
      </c>
      <c r="Y77" s="25" t="s">
        <v>95</v>
      </c>
      <c r="Z77" s="26" t="s">
        <v>95</v>
      </c>
      <c r="AA77" s="27">
        <v>96000</v>
      </c>
      <c r="AB77" s="27">
        <v>17768553.000000004</v>
      </c>
      <c r="AC77" s="26">
        <v>0</v>
      </c>
      <c r="AD77" s="26">
        <v>0</v>
      </c>
      <c r="AE77" s="26" t="s">
        <v>95</v>
      </c>
      <c r="AF77" s="26" t="s">
        <v>95</v>
      </c>
      <c r="AG77" s="26" t="s">
        <v>95</v>
      </c>
      <c r="AH77" s="26" t="s">
        <v>95</v>
      </c>
      <c r="AI77" s="28">
        <v>17864553.000000004</v>
      </c>
      <c r="AJ77" s="36">
        <f t="shared" si="5"/>
        <v>17768.553000000004</v>
      </c>
      <c r="AK77" s="36">
        <f t="shared" si="6"/>
        <v>113768.553</v>
      </c>
    </row>
    <row r="78" spans="23:37" x14ac:dyDescent="0.2">
      <c r="W78" s="246"/>
      <c r="X78" s="13" t="s">
        <v>26</v>
      </c>
      <c r="Y78" s="25" t="s">
        <v>95</v>
      </c>
      <c r="Z78" s="26" t="s">
        <v>95</v>
      </c>
      <c r="AA78" s="26">
        <v>0</v>
      </c>
      <c r="AB78" s="27">
        <v>4369079.9999999981</v>
      </c>
      <c r="AC78" s="26">
        <v>0</v>
      </c>
      <c r="AD78" s="26">
        <v>0</v>
      </c>
      <c r="AE78" s="26" t="s">
        <v>95</v>
      </c>
      <c r="AF78" s="26" t="s">
        <v>95</v>
      </c>
      <c r="AG78" s="26" t="s">
        <v>95</v>
      </c>
      <c r="AH78" s="26" t="s">
        <v>95</v>
      </c>
      <c r="AI78" s="28">
        <v>4369079.9999999981</v>
      </c>
      <c r="AJ78" s="36">
        <f t="shared" si="5"/>
        <v>4369.0799999999981</v>
      </c>
      <c r="AK78" s="36">
        <f t="shared" si="6"/>
        <v>4369.0799999999981</v>
      </c>
    </row>
    <row r="79" spans="23:37" x14ac:dyDescent="0.2">
      <c r="W79" s="246"/>
      <c r="X79" s="13" t="s">
        <v>104</v>
      </c>
      <c r="Y79" s="25" t="s">
        <v>95</v>
      </c>
      <c r="Z79" s="26" t="s">
        <v>95</v>
      </c>
      <c r="AA79" s="27">
        <v>7194</v>
      </c>
      <c r="AB79" s="27">
        <v>16363500</v>
      </c>
      <c r="AC79" s="26">
        <v>0</v>
      </c>
      <c r="AD79" s="27">
        <v>4066.0000000000005</v>
      </c>
      <c r="AE79" s="26" t="s">
        <v>95</v>
      </c>
      <c r="AF79" s="26" t="s">
        <v>95</v>
      </c>
      <c r="AG79" s="26" t="s">
        <v>95</v>
      </c>
      <c r="AH79" s="26" t="s">
        <v>95</v>
      </c>
      <c r="AI79" s="28">
        <v>16374760</v>
      </c>
      <c r="AJ79" s="36">
        <f t="shared" si="5"/>
        <v>16363.5</v>
      </c>
      <c r="AK79" s="36">
        <f t="shared" si="6"/>
        <v>27623.5</v>
      </c>
    </row>
    <row r="80" spans="23:37" ht="15" thickBot="1" x14ac:dyDescent="0.25">
      <c r="W80" s="246"/>
      <c r="X80" s="13" t="s">
        <v>105</v>
      </c>
      <c r="Y80" s="25" t="s">
        <v>95</v>
      </c>
      <c r="Z80" s="26" t="s">
        <v>95</v>
      </c>
      <c r="AA80" s="26">
        <v>0</v>
      </c>
      <c r="AB80" s="27">
        <v>7348472.0000000009</v>
      </c>
      <c r="AC80" s="26">
        <v>0</v>
      </c>
      <c r="AD80" s="27">
        <v>6</v>
      </c>
      <c r="AE80" s="26" t="s">
        <v>95</v>
      </c>
      <c r="AF80" s="26" t="s">
        <v>95</v>
      </c>
      <c r="AG80" s="26" t="s">
        <v>95</v>
      </c>
      <c r="AH80" s="26" t="s">
        <v>95</v>
      </c>
      <c r="AI80" s="28">
        <v>7348478.0000000009</v>
      </c>
      <c r="AJ80" s="36">
        <f t="shared" si="5"/>
        <v>7348.4720000000007</v>
      </c>
      <c r="AK80" s="36">
        <f t="shared" si="6"/>
        <v>7354.4720000000007</v>
      </c>
    </row>
    <row r="81" spans="23:37" ht="15" thickBot="1" x14ac:dyDescent="0.25">
      <c r="W81" s="246"/>
      <c r="X81" s="43" t="s">
        <v>86</v>
      </c>
      <c r="Y81" s="44" t="s">
        <v>95</v>
      </c>
      <c r="Z81" s="45" t="s">
        <v>95</v>
      </c>
      <c r="AA81" s="46">
        <v>302446.99999999994</v>
      </c>
      <c r="AB81" s="46">
        <v>352677727.9999997</v>
      </c>
      <c r="AC81" s="46">
        <v>4320</v>
      </c>
      <c r="AD81" s="46">
        <v>33148</v>
      </c>
      <c r="AE81" s="45" t="s">
        <v>95</v>
      </c>
      <c r="AF81" s="45" t="s">
        <v>95</v>
      </c>
      <c r="AG81" s="45" t="s">
        <v>95</v>
      </c>
      <c r="AH81" s="45" t="s">
        <v>95</v>
      </c>
      <c r="AI81" s="48">
        <v>353017643</v>
      </c>
      <c r="AJ81" s="36">
        <f t="shared" si="5"/>
        <v>352682.04799999972</v>
      </c>
      <c r="AK81" s="36">
        <f t="shared" si="6"/>
        <v>688277.04799999972</v>
      </c>
    </row>
    <row r="82" spans="23:37" x14ac:dyDescent="0.2">
      <c r="W82" s="245" t="s">
        <v>53</v>
      </c>
      <c r="X82" s="13" t="s">
        <v>94</v>
      </c>
      <c r="Y82" s="25" t="s">
        <v>95</v>
      </c>
      <c r="Z82" s="26" t="s">
        <v>95</v>
      </c>
      <c r="AA82" s="26">
        <v>0</v>
      </c>
      <c r="AB82" s="27">
        <v>426755.00000000006</v>
      </c>
      <c r="AC82" s="26" t="s">
        <v>95</v>
      </c>
      <c r="AD82" s="26" t="s">
        <v>95</v>
      </c>
      <c r="AE82" s="26" t="s">
        <v>95</v>
      </c>
      <c r="AF82" s="26" t="s">
        <v>95</v>
      </c>
      <c r="AG82" s="26" t="s">
        <v>95</v>
      </c>
      <c r="AH82" s="26" t="s">
        <v>95</v>
      </c>
      <c r="AI82" s="28">
        <v>426755.00000000006</v>
      </c>
      <c r="AJ82" s="36">
        <f>AB82/1000</f>
        <v>426.75500000000005</v>
      </c>
      <c r="AK82" s="36">
        <f>AJ82+AA82</f>
        <v>426.75500000000005</v>
      </c>
    </row>
    <row r="83" spans="23:37" x14ac:dyDescent="0.2">
      <c r="W83" s="246"/>
      <c r="X83" s="13" t="s">
        <v>96</v>
      </c>
      <c r="Y83" s="25" t="s">
        <v>95</v>
      </c>
      <c r="Z83" s="26" t="s">
        <v>95</v>
      </c>
      <c r="AA83" s="26">
        <v>0</v>
      </c>
      <c r="AB83" s="27">
        <v>583998</v>
      </c>
      <c r="AC83" s="26" t="s">
        <v>95</v>
      </c>
      <c r="AD83" s="26" t="s">
        <v>95</v>
      </c>
      <c r="AE83" s="26" t="s">
        <v>95</v>
      </c>
      <c r="AF83" s="26" t="s">
        <v>95</v>
      </c>
      <c r="AG83" s="26" t="s">
        <v>95</v>
      </c>
      <c r="AH83" s="26" t="s">
        <v>95</v>
      </c>
      <c r="AI83" s="28">
        <v>583998</v>
      </c>
      <c r="AJ83" s="36">
        <f t="shared" ref="AJ83:AJ100" si="7">AB83/1000</f>
        <v>583.99800000000005</v>
      </c>
      <c r="AK83" s="36">
        <f t="shared" ref="AK83:AK99" si="8">AJ83+AA83</f>
        <v>583.99800000000005</v>
      </c>
    </row>
    <row r="84" spans="23:37" x14ac:dyDescent="0.2">
      <c r="W84" s="246"/>
      <c r="X84" s="13" t="s">
        <v>97</v>
      </c>
      <c r="Y84" s="25" t="s">
        <v>95</v>
      </c>
      <c r="Z84" s="26" t="s">
        <v>95</v>
      </c>
      <c r="AA84" s="26">
        <v>0</v>
      </c>
      <c r="AB84" s="27">
        <v>795342.99999999988</v>
      </c>
      <c r="AC84" s="26" t="s">
        <v>95</v>
      </c>
      <c r="AD84" s="26" t="s">
        <v>95</v>
      </c>
      <c r="AE84" s="26" t="s">
        <v>95</v>
      </c>
      <c r="AF84" s="26" t="s">
        <v>95</v>
      </c>
      <c r="AG84" s="26" t="s">
        <v>95</v>
      </c>
      <c r="AH84" s="26" t="s">
        <v>95</v>
      </c>
      <c r="AI84" s="28">
        <v>795342.99999999988</v>
      </c>
      <c r="AJ84" s="36">
        <f t="shared" si="7"/>
        <v>795.34299999999985</v>
      </c>
      <c r="AK84" s="36">
        <f t="shared" si="8"/>
        <v>795.34299999999985</v>
      </c>
    </row>
    <row r="85" spans="23:37" x14ac:dyDescent="0.2">
      <c r="W85" s="246"/>
      <c r="X85" s="13" t="s">
        <v>21</v>
      </c>
      <c r="Y85" s="25" t="s">
        <v>95</v>
      </c>
      <c r="Z85" s="26" t="s">
        <v>95</v>
      </c>
      <c r="AA85" s="26">
        <v>0</v>
      </c>
      <c r="AB85" s="27">
        <v>1307082.9999999998</v>
      </c>
      <c r="AC85" s="26" t="s">
        <v>95</v>
      </c>
      <c r="AD85" s="26" t="s">
        <v>95</v>
      </c>
      <c r="AE85" s="26" t="s">
        <v>95</v>
      </c>
      <c r="AF85" s="26" t="s">
        <v>95</v>
      </c>
      <c r="AG85" s="26" t="s">
        <v>95</v>
      </c>
      <c r="AH85" s="26" t="s">
        <v>95</v>
      </c>
      <c r="AI85" s="28">
        <v>1307082.9999999998</v>
      </c>
      <c r="AJ85" s="36">
        <f t="shared" si="7"/>
        <v>1307.0829999999999</v>
      </c>
      <c r="AK85" s="36">
        <f t="shared" si="8"/>
        <v>1307.0829999999999</v>
      </c>
    </row>
    <row r="86" spans="23:37" x14ac:dyDescent="0.2">
      <c r="W86" s="246"/>
      <c r="X86" s="13" t="s">
        <v>98</v>
      </c>
      <c r="Y86" s="25" t="s">
        <v>95</v>
      </c>
      <c r="Z86" s="26" t="s">
        <v>95</v>
      </c>
      <c r="AA86" s="26">
        <v>0</v>
      </c>
      <c r="AB86" s="27">
        <v>1071179.9999999995</v>
      </c>
      <c r="AC86" s="26" t="s">
        <v>95</v>
      </c>
      <c r="AD86" s="26" t="s">
        <v>95</v>
      </c>
      <c r="AE86" s="26" t="s">
        <v>95</v>
      </c>
      <c r="AF86" s="26" t="s">
        <v>95</v>
      </c>
      <c r="AG86" s="26" t="s">
        <v>95</v>
      </c>
      <c r="AH86" s="26" t="s">
        <v>95</v>
      </c>
      <c r="AI86" s="28">
        <v>1071179.9999999995</v>
      </c>
      <c r="AJ86" s="36">
        <f t="shared" si="7"/>
        <v>1071.1799999999996</v>
      </c>
      <c r="AK86" s="36">
        <f t="shared" si="8"/>
        <v>1071.1799999999996</v>
      </c>
    </row>
    <row r="87" spans="23:37" x14ac:dyDescent="0.2">
      <c r="W87" s="246"/>
      <c r="X87" s="13" t="s">
        <v>99</v>
      </c>
      <c r="Y87" s="25" t="s">
        <v>95</v>
      </c>
      <c r="Z87" s="26" t="s">
        <v>95</v>
      </c>
      <c r="AA87" s="26">
        <v>0</v>
      </c>
      <c r="AB87" s="27">
        <v>4500</v>
      </c>
      <c r="AC87" s="26" t="s">
        <v>95</v>
      </c>
      <c r="AD87" s="26" t="s">
        <v>95</v>
      </c>
      <c r="AE87" s="26" t="s">
        <v>95</v>
      </c>
      <c r="AF87" s="26" t="s">
        <v>95</v>
      </c>
      <c r="AG87" s="26" t="s">
        <v>95</v>
      </c>
      <c r="AH87" s="26" t="s">
        <v>95</v>
      </c>
      <c r="AI87" s="28">
        <v>4500</v>
      </c>
      <c r="AJ87" s="36">
        <f t="shared" si="7"/>
        <v>4.5</v>
      </c>
      <c r="AK87" s="36">
        <f t="shared" si="8"/>
        <v>4.5</v>
      </c>
    </row>
    <row r="88" spans="23:37" x14ac:dyDescent="0.2">
      <c r="W88" s="246"/>
      <c r="X88" s="13" t="s">
        <v>100</v>
      </c>
      <c r="Y88" s="25" t="s">
        <v>95</v>
      </c>
      <c r="Z88" s="26" t="s">
        <v>95</v>
      </c>
      <c r="AA88" s="26">
        <v>0</v>
      </c>
      <c r="AB88" s="27">
        <v>1058942</v>
      </c>
      <c r="AC88" s="26" t="s">
        <v>95</v>
      </c>
      <c r="AD88" s="26" t="s">
        <v>95</v>
      </c>
      <c r="AE88" s="26" t="s">
        <v>95</v>
      </c>
      <c r="AF88" s="26" t="s">
        <v>95</v>
      </c>
      <c r="AG88" s="26" t="s">
        <v>95</v>
      </c>
      <c r="AH88" s="26" t="s">
        <v>95</v>
      </c>
      <c r="AI88" s="28">
        <v>1058942</v>
      </c>
      <c r="AJ88" s="36">
        <f t="shared" si="7"/>
        <v>1058.942</v>
      </c>
      <c r="AK88" s="36">
        <f t="shared" si="8"/>
        <v>1058.942</v>
      </c>
    </row>
    <row r="89" spans="23:37" x14ac:dyDescent="0.2">
      <c r="W89" s="246"/>
      <c r="X89" s="13" t="s">
        <v>61</v>
      </c>
      <c r="Y89" s="25" t="s">
        <v>95</v>
      </c>
      <c r="Z89" s="26" t="s">
        <v>95</v>
      </c>
      <c r="AA89" s="27">
        <v>14</v>
      </c>
      <c r="AB89" s="27">
        <v>1476799.0000000002</v>
      </c>
      <c r="AC89" s="26" t="s">
        <v>95</v>
      </c>
      <c r="AD89" s="26" t="s">
        <v>95</v>
      </c>
      <c r="AE89" s="26" t="s">
        <v>95</v>
      </c>
      <c r="AF89" s="26" t="s">
        <v>95</v>
      </c>
      <c r="AG89" s="26" t="s">
        <v>95</v>
      </c>
      <c r="AH89" s="26" t="s">
        <v>95</v>
      </c>
      <c r="AI89" s="28">
        <v>1476813</v>
      </c>
      <c r="AJ89" s="36">
        <f t="shared" si="7"/>
        <v>1476.7990000000002</v>
      </c>
      <c r="AK89" s="36">
        <f t="shared" si="8"/>
        <v>1490.7990000000002</v>
      </c>
    </row>
    <row r="90" spans="23:37" x14ac:dyDescent="0.2">
      <c r="W90" s="246"/>
      <c r="X90" s="13" t="s">
        <v>101</v>
      </c>
      <c r="Y90" s="25" t="s">
        <v>95</v>
      </c>
      <c r="Z90" s="26" t="s">
        <v>95</v>
      </c>
      <c r="AA90" s="26">
        <v>0</v>
      </c>
      <c r="AB90" s="27">
        <v>209500</v>
      </c>
      <c r="AC90" s="26" t="s">
        <v>95</v>
      </c>
      <c r="AD90" s="26" t="s">
        <v>95</v>
      </c>
      <c r="AE90" s="26" t="s">
        <v>95</v>
      </c>
      <c r="AF90" s="26" t="s">
        <v>95</v>
      </c>
      <c r="AG90" s="26" t="s">
        <v>95</v>
      </c>
      <c r="AH90" s="26" t="s">
        <v>95</v>
      </c>
      <c r="AI90" s="28">
        <v>209500</v>
      </c>
      <c r="AJ90" s="36">
        <f t="shared" si="7"/>
        <v>209.5</v>
      </c>
      <c r="AK90" s="36">
        <f t="shared" si="8"/>
        <v>209.5</v>
      </c>
    </row>
    <row r="91" spans="23:37" x14ac:dyDescent="0.2">
      <c r="W91" s="246"/>
      <c r="X91" s="13" t="s">
        <v>22</v>
      </c>
      <c r="Y91" s="25" t="s">
        <v>95</v>
      </c>
      <c r="Z91" s="26" t="s">
        <v>95</v>
      </c>
      <c r="AA91" s="26">
        <v>0</v>
      </c>
      <c r="AB91" s="27">
        <v>236752</v>
      </c>
      <c r="AC91" s="26" t="s">
        <v>95</v>
      </c>
      <c r="AD91" s="26" t="s">
        <v>95</v>
      </c>
      <c r="AE91" s="26" t="s">
        <v>95</v>
      </c>
      <c r="AF91" s="26" t="s">
        <v>95</v>
      </c>
      <c r="AG91" s="26" t="s">
        <v>95</v>
      </c>
      <c r="AH91" s="26" t="s">
        <v>95</v>
      </c>
      <c r="AI91" s="28">
        <v>236752</v>
      </c>
      <c r="AJ91" s="36">
        <f t="shared" si="7"/>
        <v>236.75200000000001</v>
      </c>
      <c r="AK91" s="36">
        <f t="shared" si="8"/>
        <v>236.75200000000001</v>
      </c>
    </row>
    <row r="92" spans="23:37" x14ac:dyDescent="0.2">
      <c r="W92" s="246"/>
      <c r="X92" s="13" t="s">
        <v>102</v>
      </c>
      <c r="Y92" s="25" t="s">
        <v>95</v>
      </c>
      <c r="Z92" s="26" t="s">
        <v>95</v>
      </c>
      <c r="AA92" s="26">
        <v>0</v>
      </c>
      <c r="AB92" s="26">
        <v>0</v>
      </c>
      <c r="AC92" s="26" t="s">
        <v>95</v>
      </c>
      <c r="AD92" s="26" t="s">
        <v>95</v>
      </c>
      <c r="AE92" s="26" t="s">
        <v>95</v>
      </c>
      <c r="AF92" s="26" t="s">
        <v>95</v>
      </c>
      <c r="AG92" s="26" t="s">
        <v>95</v>
      </c>
      <c r="AH92" s="26" t="s">
        <v>95</v>
      </c>
      <c r="AI92" s="29" t="s">
        <v>95</v>
      </c>
      <c r="AJ92" s="36">
        <f t="shared" si="7"/>
        <v>0</v>
      </c>
      <c r="AK92" s="36">
        <f t="shared" si="8"/>
        <v>0</v>
      </c>
    </row>
    <row r="93" spans="23:37" x14ac:dyDescent="0.2">
      <c r="W93" s="246"/>
      <c r="X93" s="13" t="s">
        <v>103</v>
      </c>
      <c r="Y93" s="25" t="s">
        <v>95</v>
      </c>
      <c r="Z93" s="26" t="s">
        <v>95</v>
      </c>
      <c r="AA93" s="26">
        <v>0</v>
      </c>
      <c r="AB93" s="27">
        <v>162800</v>
      </c>
      <c r="AC93" s="26" t="s">
        <v>95</v>
      </c>
      <c r="AD93" s="26" t="s">
        <v>95</v>
      </c>
      <c r="AE93" s="26" t="s">
        <v>95</v>
      </c>
      <c r="AF93" s="26" t="s">
        <v>95</v>
      </c>
      <c r="AG93" s="26" t="s">
        <v>95</v>
      </c>
      <c r="AH93" s="26" t="s">
        <v>95</v>
      </c>
      <c r="AI93" s="28">
        <v>162800</v>
      </c>
      <c r="AJ93" s="36">
        <f t="shared" si="7"/>
        <v>162.80000000000001</v>
      </c>
      <c r="AK93" s="36">
        <f t="shared" si="8"/>
        <v>162.80000000000001</v>
      </c>
    </row>
    <row r="94" spans="23:37" x14ac:dyDescent="0.2">
      <c r="W94" s="246"/>
      <c r="X94" s="13" t="s">
        <v>23</v>
      </c>
      <c r="Y94" s="25" t="s">
        <v>95</v>
      </c>
      <c r="Z94" s="26" t="s">
        <v>95</v>
      </c>
      <c r="AA94" s="26">
        <v>0</v>
      </c>
      <c r="AB94" s="27">
        <v>3528172.9999999995</v>
      </c>
      <c r="AC94" s="26" t="s">
        <v>95</v>
      </c>
      <c r="AD94" s="26" t="s">
        <v>95</v>
      </c>
      <c r="AE94" s="26" t="s">
        <v>95</v>
      </c>
      <c r="AF94" s="105" t="s">
        <v>95</v>
      </c>
      <c r="AG94" s="26" t="s">
        <v>95</v>
      </c>
      <c r="AH94" s="26" t="s">
        <v>95</v>
      </c>
      <c r="AI94" s="28">
        <v>3528172.9999999995</v>
      </c>
      <c r="AJ94" s="36">
        <f t="shared" si="7"/>
        <v>3528.1729999999993</v>
      </c>
      <c r="AK94" s="36">
        <f t="shared" si="8"/>
        <v>3528.1729999999993</v>
      </c>
    </row>
    <row r="95" spans="23:37" x14ac:dyDescent="0.2">
      <c r="W95" s="246"/>
      <c r="X95" s="13" t="s">
        <v>24</v>
      </c>
      <c r="Y95" s="25" t="s">
        <v>95</v>
      </c>
      <c r="Z95" s="26" t="s">
        <v>95</v>
      </c>
      <c r="AA95" s="26">
        <v>0</v>
      </c>
      <c r="AB95" s="27">
        <v>58910</v>
      </c>
      <c r="AC95" s="26" t="s">
        <v>95</v>
      </c>
      <c r="AD95" s="26" t="s">
        <v>95</v>
      </c>
      <c r="AE95" s="26" t="s">
        <v>95</v>
      </c>
      <c r="AF95" s="26" t="s">
        <v>95</v>
      </c>
      <c r="AG95" s="26" t="s">
        <v>95</v>
      </c>
      <c r="AH95" s="26" t="s">
        <v>95</v>
      </c>
      <c r="AI95" s="28">
        <v>58910</v>
      </c>
      <c r="AJ95" s="36">
        <f t="shared" si="7"/>
        <v>58.91</v>
      </c>
      <c r="AK95" s="36">
        <f t="shared" si="8"/>
        <v>58.91</v>
      </c>
    </row>
    <row r="96" spans="23:37" x14ac:dyDescent="0.2">
      <c r="W96" s="246"/>
      <c r="X96" s="13" t="s">
        <v>25</v>
      </c>
      <c r="Y96" s="25" t="s">
        <v>95</v>
      </c>
      <c r="Z96" s="26" t="s">
        <v>95</v>
      </c>
      <c r="AA96" s="26">
        <v>0</v>
      </c>
      <c r="AB96" s="27">
        <v>770224</v>
      </c>
      <c r="AC96" s="26" t="s">
        <v>95</v>
      </c>
      <c r="AD96" s="26" t="s">
        <v>95</v>
      </c>
      <c r="AE96" s="26" t="s">
        <v>95</v>
      </c>
      <c r="AF96" s="26" t="s">
        <v>95</v>
      </c>
      <c r="AG96" s="26" t="s">
        <v>95</v>
      </c>
      <c r="AH96" s="26" t="s">
        <v>95</v>
      </c>
      <c r="AI96" s="28">
        <v>770224</v>
      </c>
      <c r="AJ96" s="36">
        <f t="shared" si="7"/>
        <v>770.22400000000005</v>
      </c>
      <c r="AK96" s="36">
        <f t="shared" si="8"/>
        <v>770.22400000000005</v>
      </c>
    </row>
    <row r="97" spans="23:37" x14ac:dyDescent="0.2">
      <c r="W97" s="246"/>
      <c r="X97" s="13" t="s">
        <v>26</v>
      </c>
      <c r="Y97" s="25" t="s">
        <v>95</v>
      </c>
      <c r="Z97" s="26" t="s">
        <v>95</v>
      </c>
      <c r="AA97" s="26">
        <v>0</v>
      </c>
      <c r="AB97" s="27">
        <v>160820</v>
      </c>
      <c r="AC97" s="26" t="s">
        <v>95</v>
      </c>
      <c r="AD97" s="26" t="s">
        <v>95</v>
      </c>
      <c r="AE97" s="26" t="s">
        <v>95</v>
      </c>
      <c r="AF97" s="26" t="s">
        <v>95</v>
      </c>
      <c r="AG97" s="26" t="s">
        <v>95</v>
      </c>
      <c r="AH97" s="26" t="s">
        <v>95</v>
      </c>
      <c r="AI97" s="28">
        <v>160820</v>
      </c>
      <c r="AJ97" s="36">
        <f t="shared" si="7"/>
        <v>160.82</v>
      </c>
      <c r="AK97" s="36">
        <f t="shared" si="8"/>
        <v>160.82</v>
      </c>
    </row>
    <row r="98" spans="23:37" x14ac:dyDescent="0.2">
      <c r="W98" s="246"/>
      <c r="X98" s="13" t="s">
        <v>104</v>
      </c>
      <c r="Y98" s="25" t="s">
        <v>95</v>
      </c>
      <c r="Z98" s="26" t="s">
        <v>95</v>
      </c>
      <c r="AA98" s="26">
        <v>0</v>
      </c>
      <c r="AB98" s="27">
        <v>280299.99999999994</v>
      </c>
      <c r="AC98" s="26" t="s">
        <v>95</v>
      </c>
      <c r="AD98" s="26" t="s">
        <v>95</v>
      </c>
      <c r="AE98" s="26" t="s">
        <v>95</v>
      </c>
      <c r="AF98" s="26" t="s">
        <v>95</v>
      </c>
      <c r="AG98" s="26" t="s">
        <v>95</v>
      </c>
      <c r="AH98" s="26" t="s">
        <v>95</v>
      </c>
      <c r="AI98" s="28">
        <v>280299.99999999994</v>
      </c>
      <c r="AJ98" s="36">
        <f t="shared" si="7"/>
        <v>280.29999999999995</v>
      </c>
      <c r="AK98" s="36">
        <f t="shared" si="8"/>
        <v>280.29999999999995</v>
      </c>
    </row>
    <row r="99" spans="23:37" ht="15" thickBot="1" x14ac:dyDescent="0.25">
      <c r="W99" s="246"/>
      <c r="X99" s="13" t="s">
        <v>105</v>
      </c>
      <c r="Y99" s="25" t="s">
        <v>95</v>
      </c>
      <c r="Z99" s="26" t="s">
        <v>95</v>
      </c>
      <c r="AA99" s="26">
        <v>0</v>
      </c>
      <c r="AB99" s="27">
        <v>2933806.9999999995</v>
      </c>
      <c r="AC99" s="26" t="s">
        <v>95</v>
      </c>
      <c r="AD99" s="26" t="s">
        <v>95</v>
      </c>
      <c r="AE99" s="26" t="s">
        <v>95</v>
      </c>
      <c r="AF99" s="26" t="s">
        <v>95</v>
      </c>
      <c r="AG99" s="26" t="s">
        <v>95</v>
      </c>
      <c r="AH99" s="26" t="s">
        <v>95</v>
      </c>
      <c r="AI99" s="28">
        <v>2933806.9999999995</v>
      </c>
      <c r="AJ99" s="36">
        <f t="shared" si="7"/>
        <v>2933.8069999999993</v>
      </c>
      <c r="AK99" s="36">
        <f t="shared" si="8"/>
        <v>2933.8069999999993</v>
      </c>
    </row>
    <row r="100" spans="23:37" ht="15" thickBot="1" x14ac:dyDescent="0.25">
      <c r="W100" s="246"/>
      <c r="X100" s="43" t="s">
        <v>86</v>
      </c>
      <c r="Y100" s="44" t="s">
        <v>95</v>
      </c>
      <c r="Z100" s="45" t="s">
        <v>95</v>
      </c>
      <c r="AA100" s="46">
        <v>14</v>
      </c>
      <c r="AB100" s="46">
        <v>15065885.999999994</v>
      </c>
      <c r="AC100" s="45" t="s">
        <v>95</v>
      </c>
      <c r="AD100" s="45" t="s">
        <v>95</v>
      </c>
      <c r="AE100" s="45" t="s">
        <v>95</v>
      </c>
      <c r="AF100" s="45" t="s">
        <v>95</v>
      </c>
      <c r="AG100" s="45" t="s">
        <v>95</v>
      </c>
      <c r="AH100" s="45" t="s">
        <v>95</v>
      </c>
      <c r="AI100" s="106">
        <v>15065900.000000009</v>
      </c>
      <c r="AJ100" s="107">
        <f t="shared" si="7"/>
        <v>15065.885999999995</v>
      </c>
      <c r="AK100" s="104">
        <f>AJ100+AA100</f>
        <v>15079.885999999995</v>
      </c>
    </row>
    <row r="101" spans="23:37" x14ac:dyDescent="0.2">
      <c r="W101" s="245" t="s">
        <v>54</v>
      </c>
      <c r="X101" s="13" t="s">
        <v>94</v>
      </c>
      <c r="Y101" s="25" t="s">
        <v>95</v>
      </c>
      <c r="Z101" s="26" t="s">
        <v>95</v>
      </c>
      <c r="AA101" s="26" t="s">
        <v>95</v>
      </c>
      <c r="AB101" s="26" t="s">
        <v>95</v>
      </c>
      <c r="AC101" s="27">
        <v>79699.999999999985</v>
      </c>
      <c r="AD101" s="26">
        <v>0</v>
      </c>
      <c r="AE101" s="26" t="s">
        <v>95</v>
      </c>
      <c r="AF101" s="27">
        <v>30</v>
      </c>
      <c r="AG101" s="26" t="s">
        <v>95</v>
      </c>
      <c r="AH101" s="26" t="s">
        <v>95</v>
      </c>
      <c r="AI101" s="28">
        <v>79729.999999999985</v>
      </c>
      <c r="AJ101" s="36">
        <f>AC101/1000</f>
        <v>79.699999999999989</v>
      </c>
      <c r="AK101" s="36">
        <f>AJ101+AD101</f>
        <v>79.699999999999989</v>
      </c>
    </row>
    <row r="102" spans="23:37" x14ac:dyDescent="0.2">
      <c r="W102" s="246"/>
      <c r="X102" s="13" t="s">
        <v>96</v>
      </c>
      <c r="Y102" s="25" t="s">
        <v>95</v>
      </c>
      <c r="Z102" s="26" t="s">
        <v>95</v>
      </c>
      <c r="AA102" s="26" t="s">
        <v>95</v>
      </c>
      <c r="AB102" s="26" t="s">
        <v>95</v>
      </c>
      <c r="AC102" s="27">
        <v>64334.000000000015</v>
      </c>
      <c r="AD102" s="26">
        <v>0</v>
      </c>
      <c r="AE102" s="26" t="s">
        <v>95</v>
      </c>
      <c r="AF102" s="27">
        <v>463.99999999999994</v>
      </c>
      <c r="AG102" s="26" t="s">
        <v>95</v>
      </c>
      <c r="AH102" s="26" t="s">
        <v>95</v>
      </c>
      <c r="AI102" s="28">
        <v>64798</v>
      </c>
      <c r="AJ102" s="36">
        <f t="shared" ref="AJ102:AJ119" si="9">AC102/1000</f>
        <v>64.334000000000017</v>
      </c>
      <c r="AK102" s="36">
        <f t="shared" ref="AK102:AK119" si="10">AJ102+AD102</f>
        <v>64.334000000000017</v>
      </c>
    </row>
    <row r="103" spans="23:37" x14ac:dyDescent="0.2">
      <c r="W103" s="246"/>
      <c r="X103" s="13" t="s">
        <v>97</v>
      </c>
      <c r="Y103" s="25" t="s">
        <v>95</v>
      </c>
      <c r="Z103" s="26" t="s">
        <v>95</v>
      </c>
      <c r="AA103" s="26" t="s">
        <v>95</v>
      </c>
      <c r="AB103" s="26" t="s">
        <v>95</v>
      </c>
      <c r="AC103" s="27">
        <v>546458</v>
      </c>
      <c r="AD103" s="27">
        <v>120</v>
      </c>
      <c r="AE103" s="26" t="s">
        <v>95</v>
      </c>
      <c r="AF103" s="27">
        <v>5760</v>
      </c>
      <c r="AG103" s="26" t="s">
        <v>95</v>
      </c>
      <c r="AH103" s="26" t="s">
        <v>95</v>
      </c>
      <c r="AI103" s="28">
        <v>552338</v>
      </c>
      <c r="AJ103" s="36">
        <f t="shared" si="9"/>
        <v>546.45799999999997</v>
      </c>
      <c r="AK103" s="36">
        <f t="shared" si="10"/>
        <v>666.45799999999997</v>
      </c>
    </row>
    <row r="104" spans="23:37" x14ac:dyDescent="0.2">
      <c r="W104" s="246"/>
      <c r="X104" s="13" t="s">
        <v>21</v>
      </c>
      <c r="Y104" s="25" t="s">
        <v>95</v>
      </c>
      <c r="Z104" s="26" t="s">
        <v>95</v>
      </c>
      <c r="AA104" s="26" t="s">
        <v>95</v>
      </c>
      <c r="AB104" s="26" t="s">
        <v>95</v>
      </c>
      <c r="AC104" s="27">
        <v>113192.00000000001</v>
      </c>
      <c r="AD104" s="26">
        <v>0</v>
      </c>
      <c r="AE104" s="26" t="s">
        <v>95</v>
      </c>
      <c r="AF104" s="27">
        <v>17064</v>
      </c>
      <c r="AG104" s="26" t="s">
        <v>95</v>
      </c>
      <c r="AH104" s="26" t="s">
        <v>95</v>
      </c>
      <c r="AI104" s="28">
        <v>130256</v>
      </c>
      <c r="AJ104" s="36">
        <f t="shared" si="9"/>
        <v>113.19200000000002</v>
      </c>
      <c r="AK104" s="36">
        <f t="shared" si="10"/>
        <v>113.19200000000002</v>
      </c>
    </row>
    <row r="105" spans="23:37" x14ac:dyDescent="0.2">
      <c r="W105" s="246"/>
      <c r="X105" s="13" t="s">
        <v>98</v>
      </c>
      <c r="Y105" s="25" t="s">
        <v>95</v>
      </c>
      <c r="Z105" s="26" t="s">
        <v>95</v>
      </c>
      <c r="AA105" s="26" t="s">
        <v>95</v>
      </c>
      <c r="AB105" s="26" t="s">
        <v>95</v>
      </c>
      <c r="AC105" s="27">
        <v>293843.00000000006</v>
      </c>
      <c r="AD105" s="27">
        <v>60</v>
      </c>
      <c r="AE105" s="26" t="s">
        <v>95</v>
      </c>
      <c r="AF105" s="26">
        <v>0</v>
      </c>
      <c r="AG105" s="26" t="s">
        <v>95</v>
      </c>
      <c r="AH105" s="26" t="s">
        <v>95</v>
      </c>
      <c r="AI105" s="28">
        <v>293903.00000000006</v>
      </c>
      <c r="AJ105" s="36">
        <f t="shared" si="9"/>
        <v>293.84300000000007</v>
      </c>
      <c r="AK105" s="36">
        <f t="shared" si="10"/>
        <v>353.84300000000007</v>
      </c>
    </row>
    <row r="106" spans="23:37" x14ac:dyDescent="0.2">
      <c r="W106" s="246"/>
      <c r="X106" s="13" t="s">
        <v>99</v>
      </c>
      <c r="Y106" s="25" t="s">
        <v>95</v>
      </c>
      <c r="Z106" s="26" t="s">
        <v>95</v>
      </c>
      <c r="AA106" s="26" t="s">
        <v>95</v>
      </c>
      <c r="AB106" s="26" t="s">
        <v>95</v>
      </c>
      <c r="AC106" s="27">
        <v>51754.000000000007</v>
      </c>
      <c r="AD106" s="27">
        <v>102</v>
      </c>
      <c r="AE106" s="26" t="s">
        <v>95</v>
      </c>
      <c r="AF106" s="27">
        <v>1000</v>
      </c>
      <c r="AG106" s="26" t="s">
        <v>95</v>
      </c>
      <c r="AH106" s="26" t="s">
        <v>95</v>
      </c>
      <c r="AI106" s="28">
        <v>52856</v>
      </c>
      <c r="AJ106" s="36">
        <f t="shared" si="9"/>
        <v>51.754000000000005</v>
      </c>
      <c r="AK106" s="36">
        <f t="shared" si="10"/>
        <v>153.75400000000002</v>
      </c>
    </row>
    <row r="107" spans="23:37" x14ac:dyDescent="0.2">
      <c r="W107" s="246"/>
      <c r="X107" s="13" t="s">
        <v>100</v>
      </c>
      <c r="Y107" s="25" t="s">
        <v>95</v>
      </c>
      <c r="Z107" s="26" t="s">
        <v>95</v>
      </c>
      <c r="AA107" s="26" t="s">
        <v>95</v>
      </c>
      <c r="AB107" s="26" t="s">
        <v>95</v>
      </c>
      <c r="AC107" s="27">
        <v>114714</v>
      </c>
      <c r="AD107" s="26">
        <v>0</v>
      </c>
      <c r="AE107" s="26" t="s">
        <v>95</v>
      </c>
      <c r="AF107" s="26">
        <v>0</v>
      </c>
      <c r="AG107" s="26" t="s">
        <v>95</v>
      </c>
      <c r="AH107" s="26" t="s">
        <v>95</v>
      </c>
      <c r="AI107" s="28">
        <v>114714</v>
      </c>
      <c r="AJ107" s="36">
        <f t="shared" si="9"/>
        <v>114.714</v>
      </c>
      <c r="AK107" s="36">
        <f t="shared" si="10"/>
        <v>114.714</v>
      </c>
    </row>
    <row r="108" spans="23:37" x14ac:dyDescent="0.2">
      <c r="W108" s="246"/>
      <c r="X108" s="13" t="s">
        <v>61</v>
      </c>
      <c r="Y108" s="25" t="s">
        <v>95</v>
      </c>
      <c r="Z108" s="26" t="s">
        <v>95</v>
      </c>
      <c r="AA108" s="26" t="s">
        <v>95</v>
      </c>
      <c r="AB108" s="26" t="s">
        <v>95</v>
      </c>
      <c r="AC108" s="27">
        <v>79872.999999999971</v>
      </c>
      <c r="AD108" s="27">
        <v>29.000000000000004</v>
      </c>
      <c r="AE108" s="26" t="s">
        <v>95</v>
      </c>
      <c r="AF108" s="27">
        <v>4305</v>
      </c>
      <c r="AG108" s="26" t="s">
        <v>95</v>
      </c>
      <c r="AH108" s="26" t="s">
        <v>95</v>
      </c>
      <c r="AI108" s="28">
        <v>84207.000000000015</v>
      </c>
      <c r="AJ108" s="36">
        <f t="shared" si="9"/>
        <v>79.872999999999976</v>
      </c>
      <c r="AK108" s="36">
        <f t="shared" si="10"/>
        <v>108.87299999999998</v>
      </c>
    </row>
    <row r="109" spans="23:37" x14ac:dyDescent="0.2">
      <c r="W109" s="246"/>
      <c r="X109" s="13" t="s">
        <v>101</v>
      </c>
      <c r="Y109" s="25" t="s">
        <v>95</v>
      </c>
      <c r="Z109" s="26" t="s">
        <v>95</v>
      </c>
      <c r="AA109" s="26" t="s">
        <v>95</v>
      </c>
      <c r="AB109" s="26" t="s">
        <v>95</v>
      </c>
      <c r="AC109" s="27">
        <v>67333.000000000029</v>
      </c>
      <c r="AD109" s="26">
        <v>0</v>
      </c>
      <c r="AE109" s="26" t="s">
        <v>95</v>
      </c>
      <c r="AF109" s="27">
        <v>1692</v>
      </c>
      <c r="AG109" s="26" t="s">
        <v>95</v>
      </c>
      <c r="AH109" s="26" t="s">
        <v>95</v>
      </c>
      <c r="AI109" s="28">
        <v>69024.999999999985</v>
      </c>
      <c r="AJ109" s="36">
        <f t="shared" si="9"/>
        <v>67.333000000000027</v>
      </c>
      <c r="AK109" s="36">
        <f t="shared" si="10"/>
        <v>67.333000000000027</v>
      </c>
    </row>
    <row r="110" spans="23:37" x14ac:dyDescent="0.2">
      <c r="W110" s="246"/>
      <c r="X110" s="13" t="s">
        <v>22</v>
      </c>
      <c r="Y110" s="25" t="s">
        <v>95</v>
      </c>
      <c r="Z110" s="26" t="s">
        <v>95</v>
      </c>
      <c r="AA110" s="26" t="s">
        <v>95</v>
      </c>
      <c r="AB110" s="26" t="s">
        <v>95</v>
      </c>
      <c r="AC110" s="27">
        <v>1720</v>
      </c>
      <c r="AD110" s="26">
        <v>0</v>
      </c>
      <c r="AE110" s="26" t="s">
        <v>95</v>
      </c>
      <c r="AF110" s="27">
        <v>7481.9999999999982</v>
      </c>
      <c r="AG110" s="26" t="s">
        <v>95</v>
      </c>
      <c r="AH110" s="26" t="s">
        <v>95</v>
      </c>
      <c r="AI110" s="28">
        <v>9201.9999999999982</v>
      </c>
      <c r="AJ110" s="36">
        <f t="shared" si="9"/>
        <v>1.72</v>
      </c>
      <c r="AK110" s="36">
        <f t="shared" si="10"/>
        <v>1.72</v>
      </c>
    </row>
    <row r="111" spans="23:37" x14ac:dyDescent="0.2">
      <c r="W111" s="246"/>
      <c r="X111" s="13" t="s">
        <v>102</v>
      </c>
      <c r="Y111" s="25" t="s">
        <v>95</v>
      </c>
      <c r="Z111" s="26" t="s">
        <v>95</v>
      </c>
      <c r="AA111" s="26" t="s">
        <v>95</v>
      </c>
      <c r="AB111" s="26" t="s">
        <v>95</v>
      </c>
      <c r="AC111" s="27">
        <v>25776</v>
      </c>
      <c r="AD111" s="26">
        <v>0</v>
      </c>
      <c r="AE111" s="26" t="s">
        <v>95</v>
      </c>
      <c r="AF111" s="26">
        <v>0</v>
      </c>
      <c r="AG111" s="26" t="s">
        <v>95</v>
      </c>
      <c r="AH111" s="26" t="s">
        <v>95</v>
      </c>
      <c r="AI111" s="28">
        <v>25776</v>
      </c>
      <c r="AJ111" s="36">
        <f t="shared" si="9"/>
        <v>25.776</v>
      </c>
      <c r="AK111" s="36">
        <f t="shared" si="10"/>
        <v>25.776</v>
      </c>
    </row>
    <row r="112" spans="23:37" x14ac:dyDescent="0.2">
      <c r="W112" s="246"/>
      <c r="X112" s="13" t="s">
        <v>103</v>
      </c>
      <c r="Y112" s="25" t="s">
        <v>95</v>
      </c>
      <c r="Z112" s="26" t="s">
        <v>95</v>
      </c>
      <c r="AA112" s="26" t="s">
        <v>95</v>
      </c>
      <c r="AB112" s="26" t="s">
        <v>95</v>
      </c>
      <c r="AC112" s="27">
        <v>240</v>
      </c>
      <c r="AD112" s="27">
        <v>360</v>
      </c>
      <c r="AE112" s="26" t="s">
        <v>95</v>
      </c>
      <c r="AF112" s="27">
        <v>760</v>
      </c>
      <c r="AG112" s="26" t="s">
        <v>95</v>
      </c>
      <c r="AH112" s="26" t="s">
        <v>95</v>
      </c>
      <c r="AI112" s="28">
        <v>1360</v>
      </c>
      <c r="AJ112" s="36">
        <f t="shared" si="9"/>
        <v>0.24</v>
      </c>
      <c r="AK112" s="36">
        <f t="shared" si="10"/>
        <v>360.24</v>
      </c>
    </row>
    <row r="113" spans="23:37" x14ac:dyDescent="0.2">
      <c r="W113" s="246"/>
      <c r="X113" s="13" t="s">
        <v>23</v>
      </c>
      <c r="Y113" s="25" t="s">
        <v>95</v>
      </c>
      <c r="Z113" s="26" t="s">
        <v>95</v>
      </c>
      <c r="AA113" s="26" t="s">
        <v>95</v>
      </c>
      <c r="AB113" s="26" t="s">
        <v>95</v>
      </c>
      <c r="AC113" s="26">
        <v>0</v>
      </c>
      <c r="AD113" s="26">
        <v>0</v>
      </c>
      <c r="AE113" s="26" t="s">
        <v>95</v>
      </c>
      <c r="AF113" s="27">
        <v>2534.9999999999995</v>
      </c>
      <c r="AG113" s="26" t="s">
        <v>95</v>
      </c>
      <c r="AH113" s="26" t="s">
        <v>95</v>
      </c>
      <c r="AI113" s="28">
        <v>2534.9999999999995</v>
      </c>
      <c r="AJ113" s="36">
        <f t="shared" si="9"/>
        <v>0</v>
      </c>
      <c r="AK113" s="36">
        <f t="shared" si="10"/>
        <v>0</v>
      </c>
    </row>
    <row r="114" spans="23:37" x14ac:dyDescent="0.2">
      <c r="W114" s="246"/>
      <c r="X114" s="13" t="s">
        <v>24</v>
      </c>
      <c r="Y114" s="25" t="s">
        <v>95</v>
      </c>
      <c r="Z114" s="26" t="s">
        <v>95</v>
      </c>
      <c r="AA114" s="26" t="s">
        <v>95</v>
      </c>
      <c r="AB114" s="26" t="s">
        <v>95</v>
      </c>
      <c r="AC114" s="26">
        <v>0</v>
      </c>
      <c r="AD114" s="26">
        <v>0</v>
      </c>
      <c r="AE114" s="26" t="s">
        <v>95</v>
      </c>
      <c r="AF114" s="27">
        <v>3786.9999999999995</v>
      </c>
      <c r="AG114" s="26" t="s">
        <v>95</v>
      </c>
      <c r="AH114" s="26" t="s">
        <v>95</v>
      </c>
      <c r="AI114" s="28">
        <v>3786.9999999999995</v>
      </c>
      <c r="AJ114" s="36">
        <f t="shared" si="9"/>
        <v>0</v>
      </c>
      <c r="AK114" s="36">
        <f t="shared" si="10"/>
        <v>0</v>
      </c>
    </row>
    <row r="115" spans="23:37" x14ac:dyDescent="0.2">
      <c r="W115" s="246"/>
      <c r="X115" s="13" t="s">
        <v>25</v>
      </c>
      <c r="Y115" s="25" t="s">
        <v>95</v>
      </c>
      <c r="Z115" s="26" t="s">
        <v>95</v>
      </c>
      <c r="AA115" s="26" t="s">
        <v>95</v>
      </c>
      <c r="AB115" s="26" t="s">
        <v>95</v>
      </c>
      <c r="AC115" s="27">
        <v>223554</v>
      </c>
      <c r="AD115" s="26">
        <v>0</v>
      </c>
      <c r="AE115" s="26" t="s">
        <v>95</v>
      </c>
      <c r="AF115" s="27">
        <v>1200</v>
      </c>
      <c r="AG115" s="26" t="s">
        <v>95</v>
      </c>
      <c r="AH115" s="26" t="s">
        <v>95</v>
      </c>
      <c r="AI115" s="28">
        <v>224753.99999999991</v>
      </c>
      <c r="AJ115" s="36">
        <f t="shared" si="9"/>
        <v>223.554</v>
      </c>
      <c r="AK115" s="36">
        <f t="shared" si="10"/>
        <v>223.554</v>
      </c>
    </row>
    <row r="116" spans="23:37" x14ac:dyDescent="0.2">
      <c r="W116" s="246"/>
      <c r="X116" s="13" t="s">
        <v>26</v>
      </c>
      <c r="Y116" s="25" t="s">
        <v>95</v>
      </c>
      <c r="Z116" s="26" t="s">
        <v>95</v>
      </c>
      <c r="AA116" s="26" t="s">
        <v>95</v>
      </c>
      <c r="AB116" s="26" t="s">
        <v>95</v>
      </c>
      <c r="AC116" s="26">
        <v>0</v>
      </c>
      <c r="AD116" s="26">
        <v>0</v>
      </c>
      <c r="AE116" s="26" t="s">
        <v>95</v>
      </c>
      <c r="AF116" s="27">
        <v>2871</v>
      </c>
      <c r="AG116" s="26" t="s">
        <v>95</v>
      </c>
      <c r="AH116" s="26" t="s">
        <v>95</v>
      </c>
      <c r="AI116" s="28">
        <v>2871</v>
      </c>
      <c r="AJ116" s="36">
        <f t="shared" si="9"/>
        <v>0</v>
      </c>
      <c r="AK116" s="36">
        <f t="shared" si="10"/>
        <v>0</v>
      </c>
    </row>
    <row r="117" spans="23:37" x14ac:dyDescent="0.2">
      <c r="W117" s="246"/>
      <c r="X117" s="13" t="s">
        <v>104</v>
      </c>
      <c r="Y117" s="25" t="s">
        <v>95</v>
      </c>
      <c r="Z117" s="26" t="s">
        <v>95</v>
      </c>
      <c r="AA117" s="26" t="s">
        <v>95</v>
      </c>
      <c r="AB117" s="26" t="s">
        <v>95</v>
      </c>
      <c r="AC117" s="26">
        <v>0</v>
      </c>
      <c r="AD117" s="26">
        <v>0</v>
      </c>
      <c r="AE117" s="26" t="s">
        <v>95</v>
      </c>
      <c r="AF117" s="27">
        <v>8420.0000000000036</v>
      </c>
      <c r="AG117" s="26" t="s">
        <v>95</v>
      </c>
      <c r="AH117" s="26" t="s">
        <v>95</v>
      </c>
      <c r="AI117" s="28">
        <v>8420.0000000000036</v>
      </c>
      <c r="AJ117" s="36">
        <f t="shared" si="9"/>
        <v>0</v>
      </c>
      <c r="AK117" s="36">
        <f t="shared" si="10"/>
        <v>0</v>
      </c>
    </row>
    <row r="118" spans="23:37" ht="15" thickBot="1" x14ac:dyDescent="0.25">
      <c r="W118" s="246"/>
      <c r="X118" s="13" t="s">
        <v>105</v>
      </c>
      <c r="Y118" s="25" t="s">
        <v>95</v>
      </c>
      <c r="Z118" s="26" t="s">
        <v>95</v>
      </c>
      <c r="AA118" s="26" t="s">
        <v>95</v>
      </c>
      <c r="AB118" s="26" t="s">
        <v>95</v>
      </c>
      <c r="AC118" s="26">
        <v>0</v>
      </c>
      <c r="AD118" s="27">
        <v>2632000</v>
      </c>
      <c r="AE118" s="26" t="s">
        <v>95</v>
      </c>
      <c r="AF118" s="27">
        <v>6848.0000000000009</v>
      </c>
      <c r="AG118" s="26" t="s">
        <v>95</v>
      </c>
      <c r="AH118" s="26" t="s">
        <v>95</v>
      </c>
      <c r="AI118" s="28">
        <v>2638848.0000000005</v>
      </c>
      <c r="AJ118" s="36">
        <f t="shared" si="9"/>
        <v>0</v>
      </c>
      <c r="AK118" s="36">
        <f t="shared" si="10"/>
        <v>2632000</v>
      </c>
    </row>
    <row r="119" spans="23:37" ht="15" thickBot="1" x14ac:dyDescent="0.25">
      <c r="W119" s="246"/>
      <c r="X119" s="43" t="s">
        <v>86</v>
      </c>
      <c r="Y119" s="44" t="s">
        <v>95</v>
      </c>
      <c r="Z119" s="45" t="s">
        <v>95</v>
      </c>
      <c r="AA119" s="45" t="s">
        <v>95</v>
      </c>
      <c r="AB119" s="45" t="s">
        <v>95</v>
      </c>
      <c r="AC119" s="46">
        <v>1662490.9999999988</v>
      </c>
      <c r="AD119" s="46">
        <v>2632671</v>
      </c>
      <c r="AE119" s="45" t="s">
        <v>95</v>
      </c>
      <c r="AF119" s="46">
        <v>64217.999999999985</v>
      </c>
      <c r="AG119" s="45" t="s">
        <v>95</v>
      </c>
      <c r="AH119" s="45" t="s">
        <v>95</v>
      </c>
      <c r="AI119" s="48">
        <v>4359380.0000000009</v>
      </c>
      <c r="AJ119" s="36">
        <f t="shared" si="9"/>
        <v>1662.4909999999988</v>
      </c>
      <c r="AK119" s="36">
        <f t="shared" si="10"/>
        <v>2634333.4909999999</v>
      </c>
    </row>
    <row r="120" spans="23:37" x14ac:dyDescent="0.2">
      <c r="W120" s="245" t="s">
        <v>109</v>
      </c>
      <c r="X120" s="13" t="s">
        <v>94</v>
      </c>
      <c r="Y120" s="25" t="s">
        <v>95</v>
      </c>
      <c r="Z120" s="26" t="s">
        <v>95</v>
      </c>
      <c r="AA120" s="26">
        <v>0</v>
      </c>
      <c r="AB120" s="26">
        <v>0</v>
      </c>
      <c r="AC120" s="26" t="s">
        <v>95</v>
      </c>
      <c r="AD120" s="26">
        <v>0</v>
      </c>
      <c r="AE120" s="26" t="s">
        <v>95</v>
      </c>
      <c r="AF120" s="26" t="s">
        <v>95</v>
      </c>
      <c r="AG120" s="26" t="s">
        <v>95</v>
      </c>
      <c r="AH120" s="26" t="s">
        <v>95</v>
      </c>
      <c r="AI120" s="29" t="s">
        <v>95</v>
      </c>
      <c r="AJ120" s="96">
        <f>AB120/1000</f>
        <v>0</v>
      </c>
      <c r="AK120" s="36">
        <f>AJ120+AD120+AA120</f>
        <v>0</v>
      </c>
    </row>
    <row r="121" spans="23:37" x14ac:dyDescent="0.2">
      <c r="W121" s="246"/>
      <c r="X121" s="13" t="s">
        <v>96</v>
      </c>
      <c r="Y121" s="25" t="s">
        <v>95</v>
      </c>
      <c r="Z121" s="26" t="s">
        <v>95</v>
      </c>
      <c r="AA121" s="26">
        <v>0</v>
      </c>
      <c r="AB121" s="27">
        <v>2195</v>
      </c>
      <c r="AC121" s="26" t="s">
        <v>95</v>
      </c>
      <c r="AD121" s="26">
        <v>0</v>
      </c>
      <c r="AE121" s="26" t="s">
        <v>95</v>
      </c>
      <c r="AF121" s="26" t="s">
        <v>95</v>
      </c>
      <c r="AG121" s="26" t="s">
        <v>95</v>
      </c>
      <c r="AH121" s="26" t="s">
        <v>95</v>
      </c>
      <c r="AI121" s="28">
        <v>2195</v>
      </c>
      <c r="AJ121" s="97">
        <f t="shared" ref="AJ121:AJ137" si="11">AB121/1000</f>
        <v>2.1949999999999998</v>
      </c>
      <c r="AK121" s="36">
        <f t="shared" ref="AK121:AK138" si="12">AJ121+AD121+AA121</f>
        <v>2.1949999999999998</v>
      </c>
    </row>
    <row r="122" spans="23:37" x14ac:dyDescent="0.2">
      <c r="W122" s="246"/>
      <c r="X122" s="13" t="s">
        <v>97</v>
      </c>
      <c r="Y122" s="25" t="s">
        <v>95</v>
      </c>
      <c r="Z122" s="26" t="s">
        <v>95</v>
      </c>
      <c r="AA122" s="26">
        <v>0</v>
      </c>
      <c r="AB122" s="27">
        <v>312000</v>
      </c>
      <c r="AC122" s="26" t="s">
        <v>95</v>
      </c>
      <c r="AD122" s="26">
        <v>0</v>
      </c>
      <c r="AE122" s="26" t="s">
        <v>95</v>
      </c>
      <c r="AF122" s="26" t="s">
        <v>95</v>
      </c>
      <c r="AG122" s="26" t="s">
        <v>95</v>
      </c>
      <c r="AH122" s="26" t="s">
        <v>95</v>
      </c>
      <c r="AI122" s="28">
        <v>312000</v>
      </c>
      <c r="AJ122" s="97">
        <f t="shared" si="11"/>
        <v>312</v>
      </c>
      <c r="AK122" s="36">
        <f t="shared" si="12"/>
        <v>312</v>
      </c>
    </row>
    <row r="123" spans="23:37" x14ac:dyDescent="0.2">
      <c r="W123" s="246"/>
      <c r="X123" s="13" t="s">
        <v>21</v>
      </c>
      <c r="Y123" s="25" t="s">
        <v>95</v>
      </c>
      <c r="Z123" s="26" t="s">
        <v>95</v>
      </c>
      <c r="AA123" s="26">
        <v>0</v>
      </c>
      <c r="AB123" s="26">
        <v>0</v>
      </c>
      <c r="AC123" s="26" t="s">
        <v>95</v>
      </c>
      <c r="AD123" s="26">
        <v>0</v>
      </c>
      <c r="AE123" s="26" t="s">
        <v>95</v>
      </c>
      <c r="AF123" s="26" t="s">
        <v>95</v>
      </c>
      <c r="AG123" s="26" t="s">
        <v>95</v>
      </c>
      <c r="AH123" s="26" t="s">
        <v>95</v>
      </c>
      <c r="AI123" s="29" t="s">
        <v>95</v>
      </c>
      <c r="AJ123" s="97">
        <f t="shared" si="11"/>
        <v>0</v>
      </c>
      <c r="AK123" s="36">
        <f t="shared" si="12"/>
        <v>0</v>
      </c>
    </row>
    <row r="124" spans="23:37" x14ac:dyDescent="0.2">
      <c r="W124" s="246"/>
      <c r="X124" s="13" t="s">
        <v>98</v>
      </c>
      <c r="Y124" s="25" t="s">
        <v>95</v>
      </c>
      <c r="Z124" s="26" t="s">
        <v>95</v>
      </c>
      <c r="AA124" s="26">
        <v>0</v>
      </c>
      <c r="AB124" s="27">
        <v>720000</v>
      </c>
      <c r="AC124" s="26" t="s">
        <v>95</v>
      </c>
      <c r="AD124" s="26">
        <v>0</v>
      </c>
      <c r="AE124" s="26" t="s">
        <v>95</v>
      </c>
      <c r="AF124" s="26" t="s">
        <v>95</v>
      </c>
      <c r="AG124" s="26" t="s">
        <v>95</v>
      </c>
      <c r="AH124" s="26" t="s">
        <v>95</v>
      </c>
      <c r="AI124" s="28">
        <v>720000</v>
      </c>
      <c r="AJ124" s="97">
        <f t="shared" si="11"/>
        <v>720</v>
      </c>
      <c r="AK124" s="36">
        <f t="shared" si="12"/>
        <v>720</v>
      </c>
    </row>
    <row r="125" spans="23:37" x14ac:dyDescent="0.2">
      <c r="W125" s="246"/>
      <c r="X125" s="13" t="s">
        <v>99</v>
      </c>
      <c r="Y125" s="25" t="s">
        <v>95</v>
      </c>
      <c r="Z125" s="26" t="s">
        <v>95</v>
      </c>
      <c r="AA125" s="26">
        <v>0</v>
      </c>
      <c r="AB125" s="26">
        <v>0</v>
      </c>
      <c r="AC125" s="26" t="s">
        <v>95</v>
      </c>
      <c r="AD125" s="26">
        <v>0</v>
      </c>
      <c r="AE125" s="26" t="s">
        <v>95</v>
      </c>
      <c r="AF125" s="26" t="s">
        <v>95</v>
      </c>
      <c r="AG125" s="26" t="s">
        <v>95</v>
      </c>
      <c r="AH125" s="26" t="s">
        <v>95</v>
      </c>
      <c r="AI125" s="29" t="s">
        <v>95</v>
      </c>
      <c r="AJ125" s="97">
        <f t="shared" si="11"/>
        <v>0</v>
      </c>
      <c r="AK125" s="36">
        <f t="shared" si="12"/>
        <v>0</v>
      </c>
    </row>
    <row r="126" spans="23:37" x14ac:dyDescent="0.2">
      <c r="W126" s="246"/>
      <c r="X126" s="13" t="s">
        <v>100</v>
      </c>
      <c r="Y126" s="25" t="s">
        <v>95</v>
      </c>
      <c r="Z126" s="26" t="s">
        <v>95</v>
      </c>
      <c r="AA126" s="26">
        <v>0</v>
      </c>
      <c r="AB126" s="26">
        <v>0</v>
      </c>
      <c r="AC126" s="26" t="s">
        <v>95</v>
      </c>
      <c r="AD126" s="26">
        <v>0</v>
      </c>
      <c r="AE126" s="26" t="s">
        <v>95</v>
      </c>
      <c r="AF126" s="26" t="s">
        <v>95</v>
      </c>
      <c r="AG126" s="26" t="s">
        <v>95</v>
      </c>
      <c r="AH126" s="26" t="s">
        <v>95</v>
      </c>
      <c r="AI126" s="29" t="s">
        <v>95</v>
      </c>
      <c r="AJ126" s="97">
        <f t="shared" si="11"/>
        <v>0</v>
      </c>
      <c r="AK126" s="36">
        <f t="shared" si="12"/>
        <v>0</v>
      </c>
    </row>
    <row r="127" spans="23:37" x14ac:dyDescent="0.2">
      <c r="W127" s="246"/>
      <c r="X127" s="13" t="s">
        <v>61</v>
      </c>
      <c r="Y127" s="25" t="s">
        <v>95</v>
      </c>
      <c r="Z127" s="26" t="s">
        <v>95</v>
      </c>
      <c r="AA127" s="26">
        <v>0</v>
      </c>
      <c r="AB127" s="27">
        <v>98423000</v>
      </c>
      <c r="AC127" s="26" t="s">
        <v>95</v>
      </c>
      <c r="AD127" s="26">
        <v>0</v>
      </c>
      <c r="AE127" s="26" t="s">
        <v>95</v>
      </c>
      <c r="AF127" s="26" t="s">
        <v>95</v>
      </c>
      <c r="AG127" s="26" t="s">
        <v>95</v>
      </c>
      <c r="AH127" s="26" t="s">
        <v>95</v>
      </c>
      <c r="AI127" s="28">
        <v>98423000</v>
      </c>
      <c r="AJ127" s="97">
        <f t="shared" si="11"/>
        <v>98423</v>
      </c>
      <c r="AK127" s="36">
        <f t="shared" si="12"/>
        <v>98423</v>
      </c>
    </row>
    <row r="128" spans="23:37" x14ac:dyDescent="0.2">
      <c r="W128" s="246"/>
      <c r="X128" s="13" t="s">
        <v>101</v>
      </c>
      <c r="Y128" s="25" t="s">
        <v>95</v>
      </c>
      <c r="Z128" s="26" t="s">
        <v>95</v>
      </c>
      <c r="AA128" s="27">
        <v>1187626</v>
      </c>
      <c r="AB128" s="26">
        <v>0</v>
      </c>
      <c r="AC128" s="26" t="s">
        <v>95</v>
      </c>
      <c r="AD128" s="26">
        <v>0</v>
      </c>
      <c r="AE128" s="26" t="s">
        <v>95</v>
      </c>
      <c r="AF128" s="26" t="s">
        <v>95</v>
      </c>
      <c r="AG128" s="26" t="s">
        <v>95</v>
      </c>
      <c r="AH128" s="26" t="s">
        <v>95</v>
      </c>
      <c r="AI128" s="28">
        <v>1187626</v>
      </c>
      <c r="AJ128" s="97">
        <f t="shared" si="11"/>
        <v>0</v>
      </c>
      <c r="AK128" s="36">
        <f t="shared" si="12"/>
        <v>1187626</v>
      </c>
    </row>
    <row r="129" spans="23:37" x14ac:dyDescent="0.2">
      <c r="W129" s="246"/>
      <c r="X129" s="13" t="s">
        <v>22</v>
      </c>
      <c r="Y129" s="25" t="s">
        <v>95</v>
      </c>
      <c r="Z129" s="26" t="s">
        <v>95</v>
      </c>
      <c r="AA129" s="26">
        <v>0</v>
      </c>
      <c r="AB129" s="26">
        <v>0</v>
      </c>
      <c r="AC129" s="26" t="s">
        <v>95</v>
      </c>
      <c r="AD129" s="26">
        <v>0</v>
      </c>
      <c r="AE129" s="26" t="s">
        <v>95</v>
      </c>
      <c r="AF129" s="26" t="s">
        <v>95</v>
      </c>
      <c r="AG129" s="26" t="s">
        <v>95</v>
      </c>
      <c r="AH129" s="26" t="s">
        <v>95</v>
      </c>
      <c r="AI129" s="29" t="s">
        <v>95</v>
      </c>
      <c r="AJ129" s="97">
        <f t="shared" si="11"/>
        <v>0</v>
      </c>
      <c r="AK129" s="36">
        <f t="shared" si="12"/>
        <v>0</v>
      </c>
    </row>
    <row r="130" spans="23:37" x14ac:dyDescent="0.2">
      <c r="W130" s="246"/>
      <c r="X130" s="13" t="s">
        <v>102</v>
      </c>
      <c r="Y130" s="25" t="s">
        <v>95</v>
      </c>
      <c r="Z130" s="26" t="s">
        <v>95</v>
      </c>
      <c r="AA130" s="26">
        <v>0</v>
      </c>
      <c r="AB130" s="26">
        <v>0</v>
      </c>
      <c r="AC130" s="26" t="s">
        <v>95</v>
      </c>
      <c r="AD130" s="26">
        <v>0</v>
      </c>
      <c r="AE130" s="26" t="s">
        <v>95</v>
      </c>
      <c r="AF130" s="26" t="s">
        <v>95</v>
      </c>
      <c r="AG130" s="26" t="s">
        <v>95</v>
      </c>
      <c r="AH130" s="26" t="s">
        <v>95</v>
      </c>
      <c r="AI130" s="29" t="s">
        <v>95</v>
      </c>
      <c r="AJ130" s="97">
        <f t="shared" si="11"/>
        <v>0</v>
      </c>
      <c r="AK130" s="36">
        <f t="shared" si="12"/>
        <v>0</v>
      </c>
    </row>
    <row r="131" spans="23:37" x14ac:dyDescent="0.2">
      <c r="W131" s="246"/>
      <c r="X131" s="13" t="s">
        <v>103</v>
      </c>
      <c r="Y131" s="25" t="s">
        <v>95</v>
      </c>
      <c r="Z131" s="26" t="s">
        <v>95</v>
      </c>
      <c r="AA131" s="27">
        <v>264298</v>
      </c>
      <c r="AB131" s="26">
        <v>0</v>
      </c>
      <c r="AC131" s="26" t="s">
        <v>95</v>
      </c>
      <c r="AD131" s="26">
        <v>0</v>
      </c>
      <c r="AE131" s="26" t="s">
        <v>95</v>
      </c>
      <c r="AF131" s="26" t="s">
        <v>95</v>
      </c>
      <c r="AG131" s="26" t="s">
        <v>95</v>
      </c>
      <c r="AH131" s="26" t="s">
        <v>95</v>
      </c>
      <c r="AI131" s="28">
        <v>264298</v>
      </c>
      <c r="AJ131" s="97">
        <f t="shared" si="11"/>
        <v>0</v>
      </c>
      <c r="AK131" s="36">
        <f t="shared" si="12"/>
        <v>264298</v>
      </c>
    </row>
    <row r="132" spans="23:37" x14ac:dyDescent="0.2">
      <c r="W132" s="246"/>
      <c r="X132" s="13" t="s">
        <v>23</v>
      </c>
      <c r="Y132" s="25" t="s">
        <v>95</v>
      </c>
      <c r="Z132" s="26" t="s">
        <v>95</v>
      </c>
      <c r="AA132" s="26">
        <v>0</v>
      </c>
      <c r="AB132" s="26">
        <v>0</v>
      </c>
      <c r="AC132" s="26" t="s">
        <v>95</v>
      </c>
      <c r="AD132" s="26">
        <v>0</v>
      </c>
      <c r="AE132" s="26" t="s">
        <v>95</v>
      </c>
      <c r="AF132" s="26" t="s">
        <v>95</v>
      </c>
      <c r="AG132" s="26" t="s">
        <v>95</v>
      </c>
      <c r="AH132" s="26" t="s">
        <v>95</v>
      </c>
      <c r="AI132" s="29" t="s">
        <v>95</v>
      </c>
      <c r="AJ132" s="97">
        <f t="shared" si="11"/>
        <v>0</v>
      </c>
      <c r="AK132" s="36">
        <f t="shared" si="12"/>
        <v>0</v>
      </c>
    </row>
    <row r="133" spans="23:37" x14ac:dyDescent="0.2">
      <c r="W133" s="246"/>
      <c r="X133" s="13" t="s">
        <v>24</v>
      </c>
      <c r="Y133" s="25" t="s">
        <v>95</v>
      </c>
      <c r="Z133" s="26" t="s">
        <v>95</v>
      </c>
      <c r="AA133" s="26">
        <v>0</v>
      </c>
      <c r="AB133" s="26">
        <v>0</v>
      </c>
      <c r="AC133" s="26" t="s">
        <v>95</v>
      </c>
      <c r="AD133" s="26">
        <v>0</v>
      </c>
      <c r="AE133" s="26" t="s">
        <v>95</v>
      </c>
      <c r="AF133" s="26" t="s">
        <v>95</v>
      </c>
      <c r="AG133" s="26" t="s">
        <v>95</v>
      </c>
      <c r="AH133" s="26" t="s">
        <v>95</v>
      </c>
      <c r="AI133" s="29" t="s">
        <v>95</v>
      </c>
      <c r="AJ133" s="97">
        <f t="shared" si="11"/>
        <v>0</v>
      </c>
      <c r="AK133" s="36">
        <f t="shared" si="12"/>
        <v>0</v>
      </c>
    </row>
    <row r="134" spans="23:37" x14ac:dyDescent="0.2">
      <c r="W134" s="246"/>
      <c r="X134" s="13" t="s">
        <v>25</v>
      </c>
      <c r="Y134" s="25" t="s">
        <v>95</v>
      </c>
      <c r="Z134" s="26" t="s">
        <v>95</v>
      </c>
      <c r="AA134" s="27">
        <v>1131133</v>
      </c>
      <c r="AB134" s="26">
        <v>0</v>
      </c>
      <c r="AC134" s="26" t="s">
        <v>95</v>
      </c>
      <c r="AD134" s="26">
        <v>0</v>
      </c>
      <c r="AE134" s="26" t="s">
        <v>95</v>
      </c>
      <c r="AF134" s="26" t="s">
        <v>95</v>
      </c>
      <c r="AG134" s="26" t="s">
        <v>95</v>
      </c>
      <c r="AH134" s="26" t="s">
        <v>95</v>
      </c>
      <c r="AI134" s="28">
        <v>1131133</v>
      </c>
      <c r="AJ134" s="97">
        <f t="shared" si="11"/>
        <v>0</v>
      </c>
      <c r="AK134" s="36">
        <f t="shared" si="12"/>
        <v>1131133</v>
      </c>
    </row>
    <row r="135" spans="23:37" x14ac:dyDescent="0.2">
      <c r="W135" s="246"/>
      <c r="X135" s="13" t="s">
        <v>26</v>
      </c>
      <c r="Y135" s="25" t="s">
        <v>95</v>
      </c>
      <c r="Z135" s="26" t="s">
        <v>95</v>
      </c>
      <c r="AA135" s="26">
        <v>0</v>
      </c>
      <c r="AB135" s="26">
        <v>0</v>
      </c>
      <c r="AC135" s="26" t="s">
        <v>95</v>
      </c>
      <c r="AD135" s="27">
        <v>365766</v>
      </c>
      <c r="AE135" s="26" t="s">
        <v>95</v>
      </c>
      <c r="AF135" s="26" t="s">
        <v>95</v>
      </c>
      <c r="AG135" s="26" t="s">
        <v>95</v>
      </c>
      <c r="AH135" s="26" t="s">
        <v>95</v>
      </c>
      <c r="AI135" s="28">
        <v>365766</v>
      </c>
      <c r="AJ135" s="97">
        <f t="shared" si="11"/>
        <v>0</v>
      </c>
      <c r="AK135" s="36">
        <f t="shared" si="12"/>
        <v>365766</v>
      </c>
    </row>
    <row r="136" spans="23:37" x14ac:dyDescent="0.2">
      <c r="W136" s="246"/>
      <c r="X136" s="13" t="s">
        <v>104</v>
      </c>
      <c r="Y136" s="25" t="s">
        <v>95</v>
      </c>
      <c r="Z136" s="26" t="s">
        <v>95</v>
      </c>
      <c r="AA136" s="26">
        <v>0</v>
      </c>
      <c r="AB136" s="26">
        <v>0</v>
      </c>
      <c r="AC136" s="26" t="s">
        <v>95</v>
      </c>
      <c r="AD136" s="26">
        <v>0</v>
      </c>
      <c r="AE136" s="26" t="s">
        <v>95</v>
      </c>
      <c r="AF136" s="26" t="s">
        <v>95</v>
      </c>
      <c r="AG136" s="26" t="s">
        <v>95</v>
      </c>
      <c r="AH136" s="26" t="s">
        <v>95</v>
      </c>
      <c r="AI136" s="29" t="s">
        <v>95</v>
      </c>
      <c r="AJ136" s="97">
        <f t="shared" si="11"/>
        <v>0</v>
      </c>
      <c r="AK136" s="36">
        <f t="shared" si="12"/>
        <v>0</v>
      </c>
    </row>
    <row r="137" spans="23:37" ht="15" thickBot="1" x14ac:dyDescent="0.25">
      <c r="W137" s="246"/>
      <c r="X137" s="13" t="s">
        <v>105</v>
      </c>
      <c r="Y137" s="25" t="s">
        <v>95</v>
      </c>
      <c r="Z137" s="26" t="s">
        <v>95</v>
      </c>
      <c r="AA137" s="26">
        <v>0</v>
      </c>
      <c r="AB137" s="27">
        <v>69924059</v>
      </c>
      <c r="AC137" s="26" t="s">
        <v>95</v>
      </c>
      <c r="AD137" s="26">
        <v>0</v>
      </c>
      <c r="AE137" s="26" t="s">
        <v>95</v>
      </c>
      <c r="AF137" s="26" t="s">
        <v>95</v>
      </c>
      <c r="AG137" s="26" t="s">
        <v>95</v>
      </c>
      <c r="AH137" s="26" t="s">
        <v>95</v>
      </c>
      <c r="AI137" s="28">
        <v>69924059</v>
      </c>
      <c r="AJ137" s="97">
        <f t="shared" si="11"/>
        <v>69924.058999999994</v>
      </c>
      <c r="AK137" s="36">
        <f t="shared" si="12"/>
        <v>69924.058999999994</v>
      </c>
    </row>
    <row r="138" spans="23:37" ht="15" thickBot="1" x14ac:dyDescent="0.25">
      <c r="W138" s="246"/>
      <c r="X138" s="43" t="s">
        <v>86</v>
      </c>
      <c r="Y138" s="44" t="s">
        <v>95</v>
      </c>
      <c r="Z138" s="45" t="s">
        <v>95</v>
      </c>
      <c r="AA138" s="46">
        <v>2583057</v>
      </c>
      <c r="AB138" s="46">
        <v>169381254</v>
      </c>
      <c r="AC138" s="45" t="s">
        <v>95</v>
      </c>
      <c r="AD138" s="46">
        <v>365766</v>
      </c>
      <c r="AE138" s="45" t="s">
        <v>95</v>
      </c>
      <c r="AF138" s="45" t="s">
        <v>95</v>
      </c>
      <c r="AG138" s="45" t="s">
        <v>95</v>
      </c>
      <c r="AH138" s="45" t="s">
        <v>95</v>
      </c>
      <c r="AI138" s="48">
        <v>172330077</v>
      </c>
      <c r="AJ138" s="97">
        <f>AB138/1000</f>
        <v>169381.25399999999</v>
      </c>
      <c r="AK138" s="36">
        <f t="shared" si="12"/>
        <v>3118204.2539999997</v>
      </c>
    </row>
    <row r="139" spans="23:37" x14ac:dyDescent="0.2">
      <c r="W139" s="245" t="s">
        <v>56</v>
      </c>
      <c r="X139" s="13" t="s">
        <v>94</v>
      </c>
      <c r="Y139" s="25" t="s">
        <v>95</v>
      </c>
      <c r="Z139" s="26" t="s">
        <v>95</v>
      </c>
      <c r="AA139" s="26" t="s">
        <v>95</v>
      </c>
      <c r="AB139" s="27">
        <v>162439.99999999994</v>
      </c>
      <c r="AC139" s="26">
        <v>0</v>
      </c>
      <c r="AD139" s="26">
        <v>0</v>
      </c>
      <c r="AE139" s="26">
        <v>0</v>
      </c>
      <c r="AF139" s="26" t="s">
        <v>95</v>
      </c>
      <c r="AG139" s="26" t="s">
        <v>95</v>
      </c>
      <c r="AH139" s="26" t="s">
        <v>95</v>
      </c>
      <c r="AI139" s="28">
        <v>162439.99999999994</v>
      </c>
      <c r="AJ139" s="36">
        <f>(AC139+AB139)/1000</f>
        <v>162.43999999999994</v>
      </c>
      <c r="AK139" s="36">
        <f>AJ139+AD139</f>
        <v>162.43999999999994</v>
      </c>
    </row>
    <row r="140" spans="23:37" x14ac:dyDescent="0.2">
      <c r="W140" s="246"/>
      <c r="X140" s="13" t="s">
        <v>96</v>
      </c>
      <c r="Y140" s="25" t="s">
        <v>95</v>
      </c>
      <c r="Z140" s="26" t="s">
        <v>95</v>
      </c>
      <c r="AA140" s="26" t="s">
        <v>95</v>
      </c>
      <c r="AB140" s="27">
        <v>85429.999999999985</v>
      </c>
      <c r="AC140" s="27">
        <v>4760</v>
      </c>
      <c r="AD140" s="26">
        <v>0</v>
      </c>
      <c r="AE140" s="26">
        <v>0</v>
      </c>
      <c r="AF140" s="26" t="s">
        <v>95</v>
      </c>
      <c r="AG140" s="26" t="s">
        <v>95</v>
      </c>
      <c r="AH140" s="26" t="s">
        <v>95</v>
      </c>
      <c r="AI140" s="28">
        <v>90189.999999999985</v>
      </c>
      <c r="AJ140" s="36">
        <f t="shared" ref="AJ140:AJ157" si="13">(AC140+AB140)/1000</f>
        <v>90.189999999999984</v>
      </c>
      <c r="AK140" s="36">
        <f t="shared" ref="AK140:AK157" si="14">AJ140+AD140</f>
        <v>90.189999999999984</v>
      </c>
    </row>
    <row r="141" spans="23:37" x14ac:dyDescent="0.2">
      <c r="W141" s="246"/>
      <c r="X141" s="13" t="s">
        <v>97</v>
      </c>
      <c r="Y141" s="25" t="s">
        <v>95</v>
      </c>
      <c r="Z141" s="26" t="s">
        <v>95</v>
      </c>
      <c r="AA141" s="26" t="s">
        <v>95</v>
      </c>
      <c r="AB141" s="27">
        <v>485445.00000000023</v>
      </c>
      <c r="AC141" s="26">
        <v>0</v>
      </c>
      <c r="AD141" s="26">
        <v>0</v>
      </c>
      <c r="AE141" s="26">
        <v>0</v>
      </c>
      <c r="AF141" s="26" t="s">
        <v>95</v>
      </c>
      <c r="AG141" s="26" t="s">
        <v>95</v>
      </c>
      <c r="AH141" s="26" t="s">
        <v>95</v>
      </c>
      <c r="AI141" s="28">
        <v>485445.00000000023</v>
      </c>
      <c r="AJ141" s="36">
        <f t="shared" si="13"/>
        <v>485.44500000000022</v>
      </c>
      <c r="AK141" s="36">
        <f t="shared" si="14"/>
        <v>485.44500000000022</v>
      </c>
    </row>
    <row r="142" spans="23:37" x14ac:dyDescent="0.2">
      <c r="W142" s="246"/>
      <c r="X142" s="13" t="s">
        <v>21</v>
      </c>
      <c r="Y142" s="25" t="s">
        <v>95</v>
      </c>
      <c r="Z142" s="26" t="s">
        <v>95</v>
      </c>
      <c r="AA142" s="26" t="s">
        <v>95</v>
      </c>
      <c r="AB142" s="27">
        <v>22400</v>
      </c>
      <c r="AC142" s="26">
        <v>0</v>
      </c>
      <c r="AD142" s="26">
        <v>0</v>
      </c>
      <c r="AE142" s="26">
        <v>0</v>
      </c>
      <c r="AF142" s="26" t="s">
        <v>95</v>
      </c>
      <c r="AG142" s="26" t="s">
        <v>95</v>
      </c>
      <c r="AH142" s="26" t="s">
        <v>95</v>
      </c>
      <c r="AI142" s="28">
        <v>22400</v>
      </c>
      <c r="AJ142" s="36">
        <f t="shared" si="13"/>
        <v>22.4</v>
      </c>
      <c r="AK142" s="36">
        <f t="shared" si="14"/>
        <v>22.4</v>
      </c>
    </row>
    <row r="143" spans="23:37" x14ac:dyDescent="0.2">
      <c r="W143" s="246"/>
      <c r="X143" s="13" t="s">
        <v>98</v>
      </c>
      <c r="Y143" s="25" t="s">
        <v>95</v>
      </c>
      <c r="Z143" s="26" t="s">
        <v>95</v>
      </c>
      <c r="AA143" s="26" t="s">
        <v>95</v>
      </c>
      <c r="AB143" s="27">
        <v>35551.000000000007</v>
      </c>
      <c r="AC143" s="26">
        <v>0</v>
      </c>
      <c r="AD143" s="27">
        <v>12</v>
      </c>
      <c r="AE143" s="26">
        <v>0</v>
      </c>
      <c r="AF143" s="26" t="s">
        <v>95</v>
      </c>
      <c r="AG143" s="26" t="s">
        <v>95</v>
      </c>
      <c r="AH143" s="26" t="s">
        <v>95</v>
      </c>
      <c r="AI143" s="28">
        <v>35562.999999999985</v>
      </c>
      <c r="AJ143" s="36">
        <f t="shared" si="13"/>
        <v>35.551000000000009</v>
      </c>
      <c r="AK143" s="36">
        <f t="shared" si="14"/>
        <v>47.551000000000009</v>
      </c>
    </row>
    <row r="144" spans="23:37" x14ac:dyDescent="0.2">
      <c r="W144" s="246"/>
      <c r="X144" s="13" t="s">
        <v>99</v>
      </c>
      <c r="Y144" s="25" t="s">
        <v>95</v>
      </c>
      <c r="Z144" s="26" t="s">
        <v>95</v>
      </c>
      <c r="AA144" s="26" t="s">
        <v>95</v>
      </c>
      <c r="AB144" s="27">
        <v>7300</v>
      </c>
      <c r="AC144" s="27">
        <v>6528</v>
      </c>
      <c r="AD144" s="26">
        <v>0</v>
      </c>
      <c r="AE144" s="26">
        <v>0</v>
      </c>
      <c r="AF144" s="26" t="s">
        <v>95</v>
      </c>
      <c r="AG144" s="26" t="s">
        <v>95</v>
      </c>
      <c r="AH144" s="26" t="s">
        <v>95</v>
      </c>
      <c r="AI144" s="28">
        <v>13828</v>
      </c>
      <c r="AJ144" s="36">
        <f t="shared" si="13"/>
        <v>13.827999999999999</v>
      </c>
      <c r="AK144" s="36">
        <f t="shared" si="14"/>
        <v>13.827999999999999</v>
      </c>
    </row>
    <row r="145" spans="23:37" x14ac:dyDescent="0.2">
      <c r="W145" s="246"/>
      <c r="X145" s="13" t="s">
        <v>100</v>
      </c>
      <c r="Y145" s="25" t="s">
        <v>95</v>
      </c>
      <c r="Z145" s="26" t="s">
        <v>95</v>
      </c>
      <c r="AA145" s="26" t="s">
        <v>95</v>
      </c>
      <c r="AB145" s="27">
        <v>241918.99999999997</v>
      </c>
      <c r="AC145" s="26">
        <v>0</v>
      </c>
      <c r="AD145" s="26">
        <v>0</v>
      </c>
      <c r="AE145" s="26">
        <v>0</v>
      </c>
      <c r="AF145" s="26" t="s">
        <v>95</v>
      </c>
      <c r="AG145" s="26" t="s">
        <v>95</v>
      </c>
      <c r="AH145" s="26" t="s">
        <v>95</v>
      </c>
      <c r="AI145" s="28">
        <v>241918.99999999997</v>
      </c>
      <c r="AJ145" s="36">
        <f t="shared" si="13"/>
        <v>241.91899999999998</v>
      </c>
      <c r="AK145" s="36">
        <f t="shared" si="14"/>
        <v>241.91899999999998</v>
      </c>
    </row>
    <row r="146" spans="23:37" x14ac:dyDescent="0.2">
      <c r="W146" s="246"/>
      <c r="X146" s="13" t="s">
        <v>61</v>
      </c>
      <c r="Y146" s="25" t="s">
        <v>95</v>
      </c>
      <c r="Z146" s="26" t="s">
        <v>95</v>
      </c>
      <c r="AA146" s="26" t="s">
        <v>95</v>
      </c>
      <c r="AB146" s="27">
        <v>568791.99999999988</v>
      </c>
      <c r="AC146" s="26">
        <v>0</v>
      </c>
      <c r="AD146" s="26">
        <v>0</v>
      </c>
      <c r="AE146" s="26">
        <v>0</v>
      </c>
      <c r="AF146" s="26" t="s">
        <v>95</v>
      </c>
      <c r="AG146" s="26" t="s">
        <v>95</v>
      </c>
      <c r="AH146" s="26" t="s">
        <v>95</v>
      </c>
      <c r="AI146" s="28">
        <v>568791.99999999988</v>
      </c>
      <c r="AJ146" s="36">
        <f t="shared" si="13"/>
        <v>568.79199999999992</v>
      </c>
      <c r="AK146" s="36">
        <f t="shared" si="14"/>
        <v>568.79199999999992</v>
      </c>
    </row>
    <row r="147" spans="23:37" x14ac:dyDescent="0.2">
      <c r="W147" s="246"/>
      <c r="X147" s="13" t="s">
        <v>101</v>
      </c>
      <c r="Y147" s="25" t="s">
        <v>95</v>
      </c>
      <c r="Z147" s="26" t="s">
        <v>95</v>
      </c>
      <c r="AA147" s="26" t="s">
        <v>95</v>
      </c>
      <c r="AB147" s="27">
        <v>15590.000000000004</v>
      </c>
      <c r="AC147" s="26">
        <v>0</v>
      </c>
      <c r="AD147" s="26">
        <v>0</v>
      </c>
      <c r="AE147" s="26">
        <v>0</v>
      </c>
      <c r="AF147" s="26" t="s">
        <v>95</v>
      </c>
      <c r="AG147" s="26" t="s">
        <v>95</v>
      </c>
      <c r="AH147" s="26" t="s">
        <v>95</v>
      </c>
      <c r="AI147" s="28">
        <v>15590.000000000004</v>
      </c>
      <c r="AJ147" s="36">
        <f t="shared" si="13"/>
        <v>15.590000000000003</v>
      </c>
      <c r="AK147" s="36">
        <f t="shared" si="14"/>
        <v>15.590000000000003</v>
      </c>
    </row>
    <row r="148" spans="23:37" x14ac:dyDescent="0.2">
      <c r="W148" s="246"/>
      <c r="X148" s="13" t="s">
        <v>22</v>
      </c>
      <c r="Y148" s="25" t="s">
        <v>95</v>
      </c>
      <c r="Z148" s="26" t="s">
        <v>95</v>
      </c>
      <c r="AA148" s="26" t="s">
        <v>95</v>
      </c>
      <c r="AB148" s="27">
        <v>71360.000000000015</v>
      </c>
      <c r="AC148" s="26">
        <v>0</v>
      </c>
      <c r="AD148" s="26">
        <v>0</v>
      </c>
      <c r="AE148" s="26">
        <v>0</v>
      </c>
      <c r="AF148" s="26" t="s">
        <v>95</v>
      </c>
      <c r="AG148" s="26" t="s">
        <v>95</v>
      </c>
      <c r="AH148" s="26" t="s">
        <v>95</v>
      </c>
      <c r="AI148" s="28">
        <v>71360.000000000015</v>
      </c>
      <c r="AJ148" s="36">
        <f t="shared" si="13"/>
        <v>71.360000000000014</v>
      </c>
      <c r="AK148" s="36">
        <f t="shared" si="14"/>
        <v>71.360000000000014</v>
      </c>
    </row>
    <row r="149" spans="23:37" x14ac:dyDescent="0.2">
      <c r="W149" s="246"/>
      <c r="X149" s="13" t="s">
        <v>102</v>
      </c>
      <c r="Y149" s="25" t="s">
        <v>95</v>
      </c>
      <c r="Z149" s="26" t="s">
        <v>95</v>
      </c>
      <c r="AA149" s="26" t="s">
        <v>95</v>
      </c>
      <c r="AB149" s="27">
        <v>16800</v>
      </c>
      <c r="AC149" s="26">
        <v>0</v>
      </c>
      <c r="AD149" s="26">
        <v>0</v>
      </c>
      <c r="AE149" s="26">
        <v>0</v>
      </c>
      <c r="AF149" s="26" t="s">
        <v>95</v>
      </c>
      <c r="AG149" s="26" t="s">
        <v>95</v>
      </c>
      <c r="AH149" s="26" t="s">
        <v>95</v>
      </c>
      <c r="AI149" s="28">
        <v>16800</v>
      </c>
      <c r="AJ149" s="36">
        <f t="shared" si="13"/>
        <v>16.8</v>
      </c>
      <c r="AK149" s="36">
        <f t="shared" si="14"/>
        <v>16.8</v>
      </c>
    </row>
    <row r="150" spans="23:37" x14ac:dyDescent="0.2">
      <c r="W150" s="246"/>
      <c r="X150" s="13" t="s">
        <v>103</v>
      </c>
      <c r="Y150" s="25" t="s">
        <v>95</v>
      </c>
      <c r="Z150" s="26" t="s">
        <v>95</v>
      </c>
      <c r="AA150" s="26" t="s">
        <v>95</v>
      </c>
      <c r="AB150" s="27">
        <v>80000</v>
      </c>
      <c r="AC150" s="26">
        <v>0</v>
      </c>
      <c r="AD150" s="26">
        <v>0</v>
      </c>
      <c r="AE150" s="26">
        <v>0</v>
      </c>
      <c r="AF150" s="26" t="s">
        <v>95</v>
      </c>
      <c r="AG150" s="26" t="s">
        <v>95</v>
      </c>
      <c r="AH150" s="26" t="s">
        <v>95</v>
      </c>
      <c r="AI150" s="28">
        <v>80000</v>
      </c>
      <c r="AJ150" s="36">
        <f t="shared" si="13"/>
        <v>80</v>
      </c>
      <c r="AK150" s="36">
        <f t="shared" si="14"/>
        <v>80</v>
      </c>
    </row>
    <row r="151" spans="23:37" x14ac:dyDescent="0.2">
      <c r="W151" s="246"/>
      <c r="X151" s="13" t="s">
        <v>23</v>
      </c>
      <c r="Y151" s="25" t="s">
        <v>95</v>
      </c>
      <c r="Z151" s="26" t="s">
        <v>95</v>
      </c>
      <c r="AA151" s="26" t="s">
        <v>95</v>
      </c>
      <c r="AB151" s="27">
        <v>40540</v>
      </c>
      <c r="AC151" s="26">
        <v>0</v>
      </c>
      <c r="AD151" s="26">
        <v>0</v>
      </c>
      <c r="AE151" s="27">
        <v>48</v>
      </c>
      <c r="AF151" s="26" t="s">
        <v>95</v>
      </c>
      <c r="AG151" s="26" t="s">
        <v>95</v>
      </c>
      <c r="AH151" s="26" t="s">
        <v>95</v>
      </c>
      <c r="AI151" s="28">
        <v>40588</v>
      </c>
      <c r="AJ151" s="36">
        <f t="shared" si="13"/>
        <v>40.54</v>
      </c>
      <c r="AK151" s="36">
        <f t="shared" si="14"/>
        <v>40.54</v>
      </c>
    </row>
    <row r="152" spans="23:37" x14ac:dyDescent="0.2">
      <c r="W152" s="246"/>
      <c r="X152" s="13" t="s">
        <v>24</v>
      </c>
      <c r="Y152" s="25" t="s">
        <v>95</v>
      </c>
      <c r="Z152" s="26" t="s">
        <v>95</v>
      </c>
      <c r="AA152" s="26" t="s">
        <v>95</v>
      </c>
      <c r="AB152" s="27">
        <v>25808.000000000004</v>
      </c>
      <c r="AC152" s="26">
        <v>0</v>
      </c>
      <c r="AD152" s="26">
        <v>0</v>
      </c>
      <c r="AE152" s="26">
        <v>0</v>
      </c>
      <c r="AF152" s="26" t="s">
        <v>95</v>
      </c>
      <c r="AG152" s="26" t="s">
        <v>95</v>
      </c>
      <c r="AH152" s="26" t="s">
        <v>95</v>
      </c>
      <c r="AI152" s="28">
        <v>25808.000000000004</v>
      </c>
      <c r="AJ152" s="36">
        <f t="shared" si="13"/>
        <v>25.808000000000003</v>
      </c>
      <c r="AK152" s="36">
        <f t="shared" si="14"/>
        <v>25.808000000000003</v>
      </c>
    </row>
    <row r="153" spans="23:37" x14ac:dyDescent="0.2">
      <c r="W153" s="246"/>
      <c r="X153" s="13" t="s">
        <v>25</v>
      </c>
      <c r="Y153" s="25" t="s">
        <v>95</v>
      </c>
      <c r="Z153" s="26" t="s">
        <v>95</v>
      </c>
      <c r="AA153" s="26" t="s">
        <v>95</v>
      </c>
      <c r="AB153" s="27">
        <v>333728.99999999994</v>
      </c>
      <c r="AC153" s="26">
        <v>0</v>
      </c>
      <c r="AD153" s="26">
        <v>0</v>
      </c>
      <c r="AE153" s="26">
        <v>0</v>
      </c>
      <c r="AF153" s="26" t="s">
        <v>95</v>
      </c>
      <c r="AG153" s="26" t="s">
        <v>95</v>
      </c>
      <c r="AH153" s="26" t="s">
        <v>95</v>
      </c>
      <c r="AI153" s="28">
        <v>333728.99999999994</v>
      </c>
      <c r="AJ153" s="36">
        <f t="shared" si="13"/>
        <v>333.72899999999993</v>
      </c>
      <c r="AK153" s="36">
        <f t="shared" si="14"/>
        <v>333.72899999999993</v>
      </c>
    </row>
    <row r="154" spans="23:37" x14ac:dyDescent="0.2">
      <c r="W154" s="246"/>
      <c r="X154" s="13" t="s">
        <v>26</v>
      </c>
      <c r="Y154" s="25" t="s">
        <v>95</v>
      </c>
      <c r="Z154" s="26" t="s">
        <v>95</v>
      </c>
      <c r="AA154" s="26" t="s">
        <v>95</v>
      </c>
      <c r="AB154" s="27">
        <v>49017.000000000007</v>
      </c>
      <c r="AC154" s="26">
        <v>0</v>
      </c>
      <c r="AD154" s="26">
        <v>0</v>
      </c>
      <c r="AE154" s="26">
        <v>0</v>
      </c>
      <c r="AF154" s="26" t="s">
        <v>95</v>
      </c>
      <c r="AG154" s="26" t="s">
        <v>95</v>
      </c>
      <c r="AH154" s="26" t="s">
        <v>95</v>
      </c>
      <c r="AI154" s="28">
        <v>49017.000000000007</v>
      </c>
      <c r="AJ154" s="36">
        <f t="shared" si="13"/>
        <v>49.01700000000001</v>
      </c>
      <c r="AK154" s="36">
        <f t="shared" si="14"/>
        <v>49.01700000000001</v>
      </c>
    </row>
    <row r="155" spans="23:37" x14ac:dyDescent="0.2">
      <c r="W155" s="246"/>
      <c r="X155" s="13" t="s">
        <v>104</v>
      </c>
      <c r="Y155" s="25" t="s">
        <v>95</v>
      </c>
      <c r="Z155" s="26" t="s">
        <v>95</v>
      </c>
      <c r="AA155" s="26" t="s">
        <v>95</v>
      </c>
      <c r="AB155" s="27">
        <v>91616.000000000029</v>
      </c>
      <c r="AC155" s="26">
        <v>0</v>
      </c>
      <c r="AD155" s="26">
        <v>0</v>
      </c>
      <c r="AE155" s="26">
        <v>0</v>
      </c>
      <c r="AF155" s="26" t="s">
        <v>95</v>
      </c>
      <c r="AG155" s="26" t="s">
        <v>95</v>
      </c>
      <c r="AH155" s="26" t="s">
        <v>95</v>
      </c>
      <c r="AI155" s="28">
        <v>91616.000000000029</v>
      </c>
      <c r="AJ155" s="36">
        <f t="shared" si="13"/>
        <v>91.616000000000028</v>
      </c>
      <c r="AK155" s="36">
        <f t="shared" si="14"/>
        <v>91.616000000000028</v>
      </c>
    </row>
    <row r="156" spans="23:37" ht="15" thickBot="1" x14ac:dyDescent="0.25">
      <c r="W156" s="246"/>
      <c r="X156" s="13" t="s">
        <v>105</v>
      </c>
      <c r="Y156" s="25" t="s">
        <v>95</v>
      </c>
      <c r="Z156" s="26" t="s">
        <v>95</v>
      </c>
      <c r="AA156" s="26" t="s">
        <v>95</v>
      </c>
      <c r="AB156" s="27">
        <v>22441</v>
      </c>
      <c r="AC156" s="26">
        <v>0</v>
      </c>
      <c r="AD156" s="26">
        <v>0</v>
      </c>
      <c r="AE156" s="26">
        <v>0</v>
      </c>
      <c r="AF156" s="26" t="s">
        <v>95</v>
      </c>
      <c r="AG156" s="26" t="s">
        <v>95</v>
      </c>
      <c r="AH156" s="26" t="s">
        <v>95</v>
      </c>
      <c r="AI156" s="28">
        <v>22441</v>
      </c>
      <c r="AJ156" s="36">
        <f t="shared" si="13"/>
        <v>22.440999999999999</v>
      </c>
      <c r="AK156" s="36">
        <f t="shared" si="14"/>
        <v>22.440999999999999</v>
      </c>
    </row>
    <row r="157" spans="23:37" ht="15" thickBot="1" x14ac:dyDescent="0.25">
      <c r="W157" s="246"/>
      <c r="X157" s="43" t="s">
        <v>86</v>
      </c>
      <c r="Y157" s="44" t="s">
        <v>95</v>
      </c>
      <c r="Z157" s="45" t="s">
        <v>95</v>
      </c>
      <c r="AA157" s="45" t="s">
        <v>95</v>
      </c>
      <c r="AB157" s="46">
        <v>2356178</v>
      </c>
      <c r="AC157" s="46">
        <v>11288</v>
      </c>
      <c r="AD157" s="46">
        <v>12</v>
      </c>
      <c r="AE157" s="46">
        <v>48</v>
      </c>
      <c r="AF157" s="45" t="s">
        <v>95</v>
      </c>
      <c r="AG157" s="45" t="s">
        <v>95</v>
      </c>
      <c r="AH157" s="45" t="s">
        <v>95</v>
      </c>
      <c r="AI157" s="48">
        <v>2367525.9999999981</v>
      </c>
      <c r="AJ157" s="36">
        <f t="shared" si="13"/>
        <v>2367.4659999999999</v>
      </c>
      <c r="AK157" s="36">
        <f t="shared" si="14"/>
        <v>2379.4659999999999</v>
      </c>
    </row>
    <row r="158" spans="23:37" x14ac:dyDescent="0.2">
      <c r="W158" s="245" t="s">
        <v>57</v>
      </c>
      <c r="X158" s="13" t="s">
        <v>94</v>
      </c>
      <c r="Y158" s="25" t="s">
        <v>95</v>
      </c>
      <c r="Z158" s="26" t="s">
        <v>95</v>
      </c>
      <c r="AA158" s="26" t="s">
        <v>95</v>
      </c>
      <c r="AB158" s="26" t="s">
        <v>95</v>
      </c>
      <c r="AC158" s="26" t="s">
        <v>95</v>
      </c>
      <c r="AD158" s="26" t="s">
        <v>95</v>
      </c>
      <c r="AE158" s="26" t="s">
        <v>95</v>
      </c>
      <c r="AF158" s="26" t="s">
        <v>95</v>
      </c>
      <c r="AG158" s="26" t="s">
        <v>95</v>
      </c>
      <c r="AH158" s="26" t="s">
        <v>95</v>
      </c>
      <c r="AI158" s="29" t="s">
        <v>95</v>
      </c>
    </row>
    <row r="159" spans="23:37" x14ac:dyDescent="0.2">
      <c r="W159" s="246"/>
      <c r="X159" s="13" t="s">
        <v>96</v>
      </c>
      <c r="Y159" s="25" t="s">
        <v>95</v>
      </c>
      <c r="Z159" s="26" t="s">
        <v>95</v>
      </c>
      <c r="AA159" s="26" t="s">
        <v>95</v>
      </c>
      <c r="AB159" s="26" t="s">
        <v>95</v>
      </c>
      <c r="AC159" s="26" t="s">
        <v>95</v>
      </c>
      <c r="AD159" s="26" t="s">
        <v>95</v>
      </c>
      <c r="AE159" s="26" t="s">
        <v>95</v>
      </c>
      <c r="AF159" s="26" t="s">
        <v>95</v>
      </c>
      <c r="AG159" s="26" t="s">
        <v>95</v>
      </c>
      <c r="AH159" s="26" t="s">
        <v>95</v>
      </c>
      <c r="AI159" s="29" t="s">
        <v>95</v>
      </c>
    </row>
    <row r="160" spans="23:37" x14ac:dyDescent="0.2">
      <c r="W160" s="246"/>
      <c r="X160" s="13" t="s">
        <v>97</v>
      </c>
      <c r="Y160" s="25" t="s">
        <v>95</v>
      </c>
      <c r="Z160" s="26" t="s">
        <v>95</v>
      </c>
      <c r="AA160" s="26" t="s">
        <v>95</v>
      </c>
      <c r="AB160" s="26" t="s">
        <v>95</v>
      </c>
      <c r="AC160" s="26" t="s">
        <v>95</v>
      </c>
      <c r="AD160" s="26" t="s">
        <v>95</v>
      </c>
      <c r="AE160" s="26" t="s">
        <v>95</v>
      </c>
      <c r="AF160" s="26" t="s">
        <v>95</v>
      </c>
      <c r="AG160" s="26" t="s">
        <v>95</v>
      </c>
      <c r="AH160" s="26" t="s">
        <v>95</v>
      </c>
      <c r="AI160" s="29" t="s">
        <v>95</v>
      </c>
    </row>
    <row r="161" spans="23:36" x14ac:dyDescent="0.2">
      <c r="W161" s="246"/>
      <c r="X161" s="13" t="s">
        <v>21</v>
      </c>
      <c r="Y161" s="25" t="s">
        <v>95</v>
      </c>
      <c r="Z161" s="26" t="s">
        <v>95</v>
      </c>
      <c r="AA161" s="26" t="s">
        <v>95</v>
      </c>
      <c r="AB161" s="26" t="s">
        <v>95</v>
      </c>
      <c r="AC161" s="26" t="s">
        <v>95</v>
      </c>
      <c r="AD161" s="26" t="s">
        <v>95</v>
      </c>
      <c r="AE161" s="26" t="s">
        <v>95</v>
      </c>
      <c r="AF161" s="26" t="s">
        <v>95</v>
      </c>
      <c r="AG161" s="26" t="s">
        <v>95</v>
      </c>
      <c r="AH161" s="26" t="s">
        <v>95</v>
      </c>
      <c r="AI161" s="29" t="s">
        <v>95</v>
      </c>
    </row>
    <row r="162" spans="23:36" x14ac:dyDescent="0.2">
      <c r="W162" s="246"/>
      <c r="X162" s="13" t="s">
        <v>98</v>
      </c>
      <c r="Y162" s="25" t="s">
        <v>95</v>
      </c>
      <c r="Z162" s="26" t="s">
        <v>95</v>
      </c>
      <c r="AA162" s="26" t="s">
        <v>95</v>
      </c>
      <c r="AB162" s="26" t="s">
        <v>95</v>
      </c>
      <c r="AC162" s="26" t="s">
        <v>95</v>
      </c>
      <c r="AD162" s="26" t="s">
        <v>95</v>
      </c>
      <c r="AE162" s="26" t="s">
        <v>95</v>
      </c>
      <c r="AF162" s="26" t="s">
        <v>95</v>
      </c>
      <c r="AG162" s="26" t="s">
        <v>95</v>
      </c>
      <c r="AH162" s="26" t="s">
        <v>95</v>
      </c>
      <c r="AI162" s="29" t="s">
        <v>95</v>
      </c>
    </row>
    <row r="163" spans="23:36" x14ac:dyDescent="0.2">
      <c r="W163" s="246"/>
      <c r="X163" s="13" t="s">
        <v>99</v>
      </c>
      <c r="Y163" s="25" t="s">
        <v>95</v>
      </c>
      <c r="Z163" s="26" t="s">
        <v>95</v>
      </c>
      <c r="AA163" s="26" t="s">
        <v>95</v>
      </c>
      <c r="AB163" s="26" t="s">
        <v>95</v>
      </c>
      <c r="AC163" s="26" t="s">
        <v>95</v>
      </c>
      <c r="AD163" s="26" t="s">
        <v>95</v>
      </c>
      <c r="AE163" s="26" t="s">
        <v>95</v>
      </c>
      <c r="AF163" s="26" t="s">
        <v>95</v>
      </c>
      <c r="AG163" s="26" t="s">
        <v>95</v>
      </c>
      <c r="AH163" s="26" t="s">
        <v>95</v>
      </c>
      <c r="AI163" s="29" t="s">
        <v>95</v>
      </c>
    </row>
    <row r="164" spans="23:36" x14ac:dyDescent="0.2">
      <c r="W164" s="246"/>
      <c r="X164" s="13" t="s">
        <v>100</v>
      </c>
      <c r="Y164" s="25" t="s">
        <v>95</v>
      </c>
      <c r="Z164" s="26" t="s">
        <v>95</v>
      </c>
      <c r="AA164" s="26" t="s">
        <v>95</v>
      </c>
      <c r="AB164" s="26" t="s">
        <v>95</v>
      </c>
      <c r="AC164" s="26" t="s">
        <v>95</v>
      </c>
      <c r="AD164" s="26" t="s">
        <v>95</v>
      </c>
      <c r="AE164" s="26" t="s">
        <v>95</v>
      </c>
      <c r="AF164" s="26" t="s">
        <v>95</v>
      </c>
      <c r="AG164" s="26" t="s">
        <v>95</v>
      </c>
      <c r="AH164" s="26" t="s">
        <v>95</v>
      </c>
      <c r="AI164" s="29" t="s">
        <v>95</v>
      </c>
    </row>
    <row r="165" spans="23:36" x14ac:dyDescent="0.2">
      <c r="W165" s="246"/>
      <c r="X165" s="13" t="s">
        <v>61</v>
      </c>
      <c r="Y165" s="25" t="s">
        <v>95</v>
      </c>
      <c r="Z165" s="26" t="s">
        <v>95</v>
      </c>
      <c r="AA165" s="26" t="s">
        <v>95</v>
      </c>
      <c r="AB165" s="26" t="s">
        <v>95</v>
      </c>
      <c r="AC165" s="26" t="s">
        <v>95</v>
      </c>
      <c r="AD165" s="26" t="s">
        <v>95</v>
      </c>
      <c r="AE165" s="26" t="s">
        <v>95</v>
      </c>
      <c r="AF165" s="26" t="s">
        <v>95</v>
      </c>
      <c r="AG165" s="26" t="s">
        <v>95</v>
      </c>
      <c r="AH165" s="26" t="s">
        <v>95</v>
      </c>
      <c r="AI165" s="29" t="s">
        <v>95</v>
      </c>
    </row>
    <row r="166" spans="23:36" x14ac:dyDescent="0.2">
      <c r="W166" s="246"/>
      <c r="X166" s="13" t="s">
        <v>101</v>
      </c>
      <c r="Y166" s="25" t="s">
        <v>95</v>
      </c>
      <c r="Z166" s="26" t="s">
        <v>95</v>
      </c>
      <c r="AA166" s="26" t="s">
        <v>95</v>
      </c>
      <c r="AB166" s="26" t="s">
        <v>95</v>
      </c>
      <c r="AC166" s="26" t="s">
        <v>95</v>
      </c>
      <c r="AD166" s="26" t="s">
        <v>95</v>
      </c>
      <c r="AE166" s="26" t="s">
        <v>95</v>
      </c>
      <c r="AF166" s="26" t="s">
        <v>95</v>
      </c>
      <c r="AG166" s="26" t="s">
        <v>95</v>
      </c>
      <c r="AH166" s="26" t="s">
        <v>95</v>
      </c>
      <c r="AI166" s="29" t="s">
        <v>95</v>
      </c>
    </row>
    <row r="167" spans="23:36" x14ac:dyDescent="0.2">
      <c r="W167" s="246"/>
      <c r="X167" s="13" t="s">
        <v>22</v>
      </c>
      <c r="Y167" s="25" t="s">
        <v>95</v>
      </c>
      <c r="Z167" s="26" t="s">
        <v>95</v>
      </c>
      <c r="AA167" s="26" t="s">
        <v>95</v>
      </c>
      <c r="AB167" s="26" t="s">
        <v>95</v>
      </c>
      <c r="AC167" s="26" t="s">
        <v>95</v>
      </c>
      <c r="AD167" s="26" t="s">
        <v>95</v>
      </c>
      <c r="AE167" s="26" t="s">
        <v>95</v>
      </c>
      <c r="AF167" s="26" t="s">
        <v>95</v>
      </c>
      <c r="AG167" s="26" t="s">
        <v>95</v>
      </c>
      <c r="AH167" s="26" t="s">
        <v>95</v>
      </c>
      <c r="AI167" s="29" t="s">
        <v>95</v>
      </c>
    </row>
    <row r="168" spans="23:36" x14ac:dyDescent="0.2">
      <c r="W168" s="246"/>
      <c r="X168" s="13" t="s">
        <v>102</v>
      </c>
      <c r="Y168" s="25" t="s">
        <v>95</v>
      </c>
      <c r="Z168" s="26" t="s">
        <v>95</v>
      </c>
      <c r="AA168" s="26" t="s">
        <v>95</v>
      </c>
      <c r="AB168" s="26" t="s">
        <v>95</v>
      </c>
      <c r="AC168" s="26" t="s">
        <v>95</v>
      </c>
      <c r="AD168" s="26" t="s">
        <v>95</v>
      </c>
      <c r="AE168" s="26" t="s">
        <v>95</v>
      </c>
      <c r="AF168" s="26" t="s">
        <v>95</v>
      </c>
      <c r="AG168" s="26" t="s">
        <v>95</v>
      </c>
      <c r="AH168" s="26" t="s">
        <v>95</v>
      </c>
      <c r="AI168" s="29" t="s">
        <v>95</v>
      </c>
    </row>
    <row r="169" spans="23:36" x14ac:dyDescent="0.2">
      <c r="W169" s="246"/>
      <c r="X169" s="13" t="s">
        <v>103</v>
      </c>
      <c r="Y169" s="25" t="s">
        <v>95</v>
      </c>
      <c r="Z169" s="26" t="s">
        <v>95</v>
      </c>
      <c r="AA169" s="26" t="s">
        <v>95</v>
      </c>
      <c r="AB169" s="26" t="s">
        <v>95</v>
      </c>
      <c r="AC169" s="26" t="s">
        <v>95</v>
      </c>
      <c r="AD169" s="26" t="s">
        <v>95</v>
      </c>
      <c r="AE169" s="26" t="s">
        <v>95</v>
      </c>
      <c r="AF169" s="26" t="s">
        <v>95</v>
      </c>
      <c r="AG169" s="26" t="s">
        <v>95</v>
      </c>
      <c r="AH169" s="26" t="s">
        <v>95</v>
      </c>
      <c r="AI169" s="29" t="s">
        <v>95</v>
      </c>
    </row>
    <row r="170" spans="23:36" x14ac:dyDescent="0.2">
      <c r="W170" s="246"/>
      <c r="X170" s="13" t="s">
        <v>23</v>
      </c>
      <c r="Y170" s="25" t="s">
        <v>95</v>
      </c>
      <c r="Z170" s="26" t="s">
        <v>95</v>
      </c>
      <c r="AA170" s="26" t="s">
        <v>95</v>
      </c>
      <c r="AB170" s="26" t="s">
        <v>95</v>
      </c>
      <c r="AC170" s="26" t="s">
        <v>95</v>
      </c>
      <c r="AD170" s="26" t="s">
        <v>95</v>
      </c>
      <c r="AE170" s="26" t="s">
        <v>95</v>
      </c>
      <c r="AF170" s="26" t="s">
        <v>95</v>
      </c>
      <c r="AG170" s="26" t="s">
        <v>95</v>
      </c>
      <c r="AH170" s="26" t="s">
        <v>95</v>
      </c>
      <c r="AI170" s="29" t="s">
        <v>95</v>
      </c>
    </row>
    <row r="171" spans="23:36" x14ac:dyDescent="0.2">
      <c r="W171" s="246"/>
      <c r="X171" s="13" t="s">
        <v>24</v>
      </c>
      <c r="Y171" s="25" t="s">
        <v>95</v>
      </c>
      <c r="Z171" s="26" t="s">
        <v>95</v>
      </c>
      <c r="AA171" s="26" t="s">
        <v>95</v>
      </c>
      <c r="AB171" s="26" t="s">
        <v>95</v>
      </c>
      <c r="AC171" s="26" t="s">
        <v>95</v>
      </c>
      <c r="AD171" s="26" t="s">
        <v>95</v>
      </c>
      <c r="AE171" s="26" t="s">
        <v>95</v>
      </c>
      <c r="AF171" s="26" t="s">
        <v>95</v>
      </c>
      <c r="AG171" s="26" t="s">
        <v>95</v>
      </c>
      <c r="AH171" s="26" t="s">
        <v>95</v>
      </c>
      <c r="AI171" s="29" t="s">
        <v>95</v>
      </c>
    </row>
    <row r="172" spans="23:36" x14ac:dyDescent="0.2">
      <c r="W172" s="246"/>
      <c r="X172" s="13" t="s">
        <v>25</v>
      </c>
      <c r="Y172" s="25" t="s">
        <v>95</v>
      </c>
      <c r="Z172" s="26" t="s">
        <v>95</v>
      </c>
      <c r="AA172" s="26" t="s">
        <v>95</v>
      </c>
      <c r="AB172" s="26" t="s">
        <v>95</v>
      </c>
      <c r="AC172" s="26" t="s">
        <v>95</v>
      </c>
      <c r="AD172" s="26" t="s">
        <v>95</v>
      </c>
      <c r="AE172" s="26" t="s">
        <v>95</v>
      </c>
      <c r="AF172" s="26" t="s">
        <v>95</v>
      </c>
      <c r="AG172" s="26" t="s">
        <v>95</v>
      </c>
      <c r="AH172" s="26" t="s">
        <v>95</v>
      </c>
      <c r="AI172" s="29" t="s">
        <v>95</v>
      </c>
    </row>
    <row r="173" spans="23:36" x14ac:dyDescent="0.2">
      <c r="W173" s="246"/>
      <c r="X173" s="13" t="s">
        <v>26</v>
      </c>
      <c r="Y173" s="25" t="s">
        <v>95</v>
      </c>
      <c r="Z173" s="26" t="s">
        <v>95</v>
      </c>
      <c r="AA173" s="26" t="s">
        <v>95</v>
      </c>
      <c r="AB173" s="26" t="s">
        <v>95</v>
      </c>
      <c r="AC173" s="26" t="s">
        <v>95</v>
      </c>
      <c r="AD173" s="26" t="s">
        <v>95</v>
      </c>
      <c r="AE173" s="26" t="s">
        <v>95</v>
      </c>
      <c r="AF173" s="26" t="s">
        <v>95</v>
      </c>
      <c r="AG173" s="26" t="s">
        <v>95</v>
      </c>
      <c r="AH173" s="26" t="s">
        <v>95</v>
      </c>
      <c r="AI173" s="29" t="s">
        <v>95</v>
      </c>
    </row>
    <row r="174" spans="23:36" x14ac:dyDescent="0.2">
      <c r="W174" s="246"/>
      <c r="X174" s="13" t="s">
        <v>104</v>
      </c>
      <c r="Y174" s="25" t="s">
        <v>95</v>
      </c>
      <c r="Z174" s="26" t="s">
        <v>95</v>
      </c>
      <c r="AA174" s="26" t="s">
        <v>95</v>
      </c>
      <c r="AB174" s="26" t="s">
        <v>95</v>
      </c>
      <c r="AC174" s="26" t="s">
        <v>95</v>
      </c>
      <c r="AD174" s="26" t="s">
        <v>95</v>
      </c>
      <c r="AE174" s="26" t="s">
        <v>95</v>
      </c>
      <c r="AF174" s="26" t="s">
        <v>95</v>
      </c>
      <c r="AG174" s="26" t="s">
        <v>95</v>
      </c>
      <c r="AH174" s="26" t="s">
        <v>95</v>
      </c>
      <c r="AI174" s="29" t="s">
        <v>95</v>
      </c>
    </row>
    <row r="175" spans="23:36" ht="15" thickBot="1" x14ac:dyDescent="0.25">
      <c r="W175" s="246"/>
      <c r="X175" s="13" t="s">
        <v>105</v>
      </c>
      <c r="Y175" s="25" t="s">
        <v>95</v>
      </c>
      <c r="Z175" s="26" t="s">
        <v>95</v>
      </c>
      <c r="AA175" s="26" t="s">
        <v>95</v>
      </c>
      <c r="AB175" s="26" t="s">
        <v>95</v>
      </c>
      <c r="AC175" s="26" t="s">
        <v>95</v>
      </c>
      <c r="AD175" s="26" t="s">
        <v>95</v>
      </c>
      <c r="AE175" s="26" t="s">
        <v>95</v>
      </c>
      <c r="AF175" s="26" t="s">
        <v>95</v>
      </c>
      <c r="AG175" s="26" t="s">
        <v>95</v>
      </c>
      <c r="AH175" s="26" t="s">
        <v>95</v>
      </c>
      <c r="AI175" s="29" t="s">
        <v>95</v>
      </c>
    </row>
    <row r="176" spans="23:36" ht="15" thickBot="1" x14ac:dyDescent="0.25">
      <c r="W176" s="246"/>
      <c r="X176" s="43" t="s">
        <v>86</v>
      </c>
      <c r="Y176" s="44" t="s">
        <v>95</v>
      </c>
      <c r="Z176" s="45" t="s">
        <v>95</v>
      </c>
      <c r="AA176" s="45" t="s">
        <v>95</v>
      </c>
      <c r="AB176" s="45" t="s">
        <v>95</v>
      </c>
      <c r="AC176" s="45" t="s">
        <v>95</v>
      </c>
      <c r="AD176" s="45" t="s">
        <v>95</v>
      </c>
      <c r="AE176" s="45" t="s">
        <v>95</v>
      </c>
      <c r="AF176" s="45" t="s">
        <v>95</v>
      </c>
      <c r="AG176" s="45" t="s">
        <v>95</v>
      </c>
      <c r="AH176" s="45" t="s">
        <v>95</v>
      </c>
      <c r="AI176" s="110" t="s">
        <v>95</v>
      </c>
      <c r="AJ176" s="49"/>
    </row>
    <row r="177" spans="23:36" x14ac:dyDescent="0.2">
      <c r="W177" s="245" t="s">
        <v>58</v>
      </c>
      <c r="X177" s="13" t="s">
        <v>94</v>
      </c>
      <c r="Y177" s="25" t="s">
        <v>95</v>
      </c>
      <c r="Z177" s="26" t="s">
        <v>95</v>
      </c>
      <c r="AA177" s="26" t="s">
        <v>95</v>
      </c>
      <c r="AB177" s="26" t="s">
        <v>95</v>
      </c>
      <c r="AC177" s="27">
        <v>1250</v>
      </c>
      <c r="AD177" s="26" t="s">
        <v>95</v>
      </c>
      <c r="AE177" s="26" t="s">
        <v>95</v>
      </c>
      <c r="AF177" s="26" t="s">
        <v>95</v>
      </c>
      <c r="AG177" s="26" t="s">
        <v>95</v>
      </c>
      <c r="AH177" s="26" t="s">
        <v>95</v>
      </c>
      <c r="AI177" s="28">
        <v>1250</v>
      </c>
      <c r="AJ177" s="36">
        <f>AC177/1000</f>
        <v>1.25</v>
      </c>
    </row>
    <row r="178" spans="23:36" x14ac:dyDescent="0.2">
      <c r="W178" s="246"/>
      <c r="X178" s="13" t="s">
        <v>96</v>
      </c>
      <c r="Y178" s="25" t="s">
        <v>95</v>
      </c>
      <c r="Z178" s="26" t="s">
        <v>95</v>
      </c>
      <c r="AA178" s="26" t="s">
        <v>95</v>
      </c>
      <c r="AB178" s="26" t="s">
        <v>95</v>
      </c>
      <c r="AC178" s="27">
        <v>383</v>
      </c>
      <c r="AD178" s="26" t="s">
        <v>95</v>
      </c>
      <c r="AE178" s="26" t="s">
        <v>95</v>
      </c>
      <c r="AF178" s="26" t="s">
        <v>95</v>
      </c>
      <c r="AG178" s="26" t="s">
        <v>95</v>
      </c>
      <c r="AH178" s="26" t="s">
        <v>95</v>
      </c>
      <c r="AI178" s="28">
        <v>383</v>
      </c>
      <c r="AJ178" s="36">
        <f t="shared" ref="AJ178:AJ195" si="15">AC178/1000</f>
        <v>0.38300000000000001</v>
      </c>
    </row>
    <row r="179" spans="23:36" x14ac:dyDescent="0.2">
      <c r="W179" s="246"/>
      <c r="X179" s="13" t="s">
        <v>97</v>
      </c>
      <c r="Y179" s="25" t="s">
        <v>95</v>
      </c>
      <c r="Z179" s="26" t="s">
        <v>95</v>
      </c>
      <c r="AA179" s="26" t="s">
        <v>95</v>
      </c>
      <c r="AB179" s="26" t="s">
        <v>95</v>
      </c>
      <c r="AC179" s="26">
        <v>0</v>
      </c>
      <c r="AD179" s="26" t="s">
        <v>95</v>
      </c>
      <c r="AE179" s="26" t="s">
        <v>95</v>
      </c>
      <c r="AF179" s="26" t="s">
        <v>95</v>
      </c>
      <c r="AG179" s="26" t="s">
        <v>95</v>
      </c>
      <c r="AH179" s="26" t="s">
        <v>95</v>
      </c>
      <c r="AI179" s="29" t="s">
        <v>95</v>
      </c>
      <c r="AJ179" s="36">
        <f t="shared" si="15"/>
        <v>0</v>
      </c>
    </row>
    <row r="180" spans="23:36" x14ac:dyDescent="0.2">
      <c r="W180" s="246"/>
      <c r="X180" s="13" t="s">
        <v>21</v>
      </c>
      <c r="Y180" s="25" t="s">
        <v>95</v>
      </c>
      <c r="Z180" s="26" t="s">
        <v>95</v>
      </c>
      <c r="AA180" s="26" t="s">
        <v>95</v>
      </c>
      <c r="AB180" s="26" t="s">
        <v>95</v>
      </c>
      <c r="AC180" s="26">
        <v>0</v>
      </c>
      <c r="AD180" s="26" t="s">
        <v>95</v>
      </c>
      <c r="AE180" s="26" t="s">
        <v>95</v>
      </c>
      <c r="AF180" s="26" t="s">
        <v>95</v>
      </c>
      <c r="AG180" s="26" t="s">
        <v>95</v>
      </c>
      <c r="AH180" s="26" t="s">
        <v>95</v>
      </c>
      <c r="AI180" s="29" t="s">
        <v>95</v>
      </c>
      <c r="AJ180" s="36">
        <f t="shared" si="15"/>
        <v>0</v>
      </c>
    </row>
    <row r="181" spans="23:36" x14ac:dyDescent="0.2">
      <c r="W181" s="246"/>
      <c r="X181" s="13" t="s">
        <v>98</v>
      </c>
      <c r="Y181" s="25" t="s">
        <v>95</v>
      </c>
      <c r="Z181" s="26" t="s">
        <v>95</v>
      </c>
      <c r="AA181" s="26" t="s">
        <v>95</v>
      </c>
      <c r="AB181" s="26" t="s">
        <v>95</v>
      </c>
      <c r="AC181" s="27">
        <v>648</v>
      </c>
      <c r="AD181" s="26" t="s">
        <v>95</v>
      </c>
      <c r="AE181" s="26" t="s">
        <v>95</v>
      </c>
      <c r="AF181" s="26" t="s">
        <v>95</v>
      </c>
      <c r="AG181" s="26" t="s">
        <v>95</v>
      </c>
      <c r="AH181" s="26" t="s">
        <v>95</v>
      </c>
      <c r="AI181" s="28">
        <v>648</v>
      </c>
      <c r="AJ181" s="36">
        <f t="shared" si="15"/>
        <v>0.64800000000000002</v>
      </c>
    </row>
    <row r="182" spans="23:36" x14ac:dyDescent="0.2">
      <c r="W182" s="246"/>
      <c r="X182" s="13" t="s">
        <v>99</v>
      </c>
      <c r="Y182" s="25" t="s">
        <v>95</v>
      </c>
      <c r="Z182" s="26" t="s">
        <v>95</v>
      </c>
      <c r="AA182" s="26" t="s">
        <v>95</v>
      </c>
      <c r="AB182" s="26" t="s">
        <v>95</v>
      </c>
      <c r="AC182" s="26">
        <v>0</v>
      </c>
      <c r="AD182" s="26" t="s">
        <v>95</v>
      </c>
      <c r="AE182" s="26" t="s">
        <v>95</v>
      </c>
      <c r="AF182" s="26" t="s">
        <v>95</v>
      </c>
      <c r="AG182" s="26" t="s">
        <v>95</v>
      </c>
      <c r="AH182" s="26" t="s">
        <v>95</v>
      </c>
      <c r="AI182" s="29" t="s">
        <v>95</v>
      </c>
      <c r="AJ182" s="36">
        <f t="shared" si="15"/>
        <v>0</v>
      </c>
    </row>
    <row r="183" spans="23:36" x14ac:dyDescent="0.2">
      <c r="W183" s="246"/>
      <c r="X183" s="13" t="s">
        <v>100</v>
      </c>
      <c r="Y183" s="25" t="s">
        <v>95</v>
      </c>
      <c r="Z183" s="26" t="s">
        <v>95</v>
      </c>
      <c r="AA183" s="26" t="s">
        <v>95</v>
      </c>
      <c r="AB183" s="26" t="s">
        <v>95</v>
      </c>
      <c r="AC183" s="26">
        <v>0</v>
      </c>
      <c r="AD183" s="26" t="s">
        <v>95</v>
      </c>
      <c r="AE183" s="26" t="s">
        <v>95</v>
      </c>
      <c r="AF183" s="26" t="s">
        <v>95</v>
      </c>
      <c r="AG183" s="26" t="s">
        <v>95</v>
      </c>
      <c r="AH183" s="26" t="s">
        <v>95</v>
      </c>
      <c r="AI183" s="29" t="s">
        <v>95</v>
      </c>
      <c r="AJ183" s="36">
        <f t="shared" si="15"/>
        <v>0</v>
      </c>
    </row>
    <row r="184" spans="23:36" x14ac:dyDescent="0.2">
      <c r="W184" s="246"/>
      <c r="X184" s="13" t="s">
        <v>61</v>
      </c>
      <c r="Y184" s="25" t="s">
        <v>95</v>
      </c>
      <c r="Z184" s="26" t="s">
        <v>95</v>
      </c>
      <c r="AA184" s="26" t="s">
        <v>95</v>
      </c>
      <c r="AB184" s="26" t="s">
        <v>95</v>
      </c>
      <c r="AC184" s="26">
        <v>0</v>
      </c>
      <c r="AD184" s="26" t="s">
        <v>95</v>
      </c>
      <c r="AE184" s="26" t="s">
        <v>95</v>
      </c>
      <c r="AF184" s="26" t="s">
        <v>95</v>
      </c>
      <c r="AG184" s="26" t="s">
        <v>95</v>
      </c>
      <c r="AH184" s="26" t="s">
        <v>95</v>
      </c>
      <c r="AI184" s="29" t="s">
        <v>95</v>
      </c>
      <c r="AJ184" s="36">
        <f t="shared" si="15"/>
        <v>0</v>
      </c>
    </row>
    <row r="185" spans="23:36" x14ac:dyDescent="0.2">
      <c r="W185" s="246"/>
      <c r="X185" s="13" t="s">
        <v>101</v>
      </c>
      <c r="Y185" s="25" t="s">
        <v>95</v>
      </c>
      <c r="Z185" s="26" t="s">
        <v>95</v>
      </c>
      <c r="AA185" s="26" t="s">
        <v>95</v>
      </c>
      <c r="AB185" s="26" t="s">
        <v>95</v>
      </c>
      <c r="AC185" s="26">
        <v>0</v>
      </c>
      <c r="AD185" s="26" t="s">
        <v>95</v>
      </c>
      <c r="AE185" s="26" t="s">
        <v>95</v>
      </c>
      <c r="AF185" s="26" t="s">
        <v>95</v>
      </c>
      <c r="AG185" s="26" t="s">
        <v>95</v>
      </c>
      <c r="AH185" s="26" t="s">
        <v>95</v>
      </c>
      <c r="AI185" s="29" t="s">
        <v>95</v>
      </c>
      <c r="AJ185" s="36">
        <f t="shared" si="15"/>
        <v>0</v>
      </c>
    </row>
    <row r="186" spans="23:36" x14ac:dyDescent="0.2">
      <c r="W186" s="246"/>
      <c r="X186" s="13" t="s">
        <v>22</v>
      </c>
      <c r="Y186" s="25" t="s">
        <v>95</v>
      </c>
      <c r="Z186" s="26" t="s">
        <v>95</v>
      </c>
      <c r="AA186" s="26" t="s">
        <v>95</v>
      </c>
      <c r="AB186" s="26" t="s">
        <v>95</v>
      </c>
      <c r="AC186" s="26">
        <v>0</v>
      </c>
      <c r="AD186" s="26" t="s">
        <v>95</v>
      </c>
      <c r="AE186" s="26" t="s">
        <v>95</v>
      </c>
      <c r="AF186" s="26" t="s">
        <v>95</v>
      </c>
      <c r="AG186" s="26" t="s">
        <v>95</v>
      </c>
      <c r="AH186" s="26" t="s">
        <v>95</v>
      </c>
      <c r="AI186" s="29" t="s">
        <v>95</v>
      </c>
      <c r="AJ186" s="36">
        <f t="shared" si="15"/>
        <v>0</v>
      </c>
    </row>
    <row r="187" spans="23:36" x14ac:dyDescent="0.2">
      <c r="W187" s="246"/>
      <c r="X187" s="13" t="s">
        <v>102</v>
      </c>
      <c r="Y187" s="25" t="s">
        <v>95</v>
      </c>
      <c r="Z187" s="26" t="s">
        <v>95</v>
      </c>
      <c r="AA187" s="26" t="s">
        <v>95</v>
      </c>
      <c r="AB187" s="26" t="s">
        <v>95</v>
      </c>
      <c r="AC187" s="26">
        <v>0</v>
      </c>
      <c r="AD187" s="26" t="s">
        <v>95</v>
      </c>
      <c r="AE187" s="26" t="s">
        <v>95</v>
      </c>
      <c r="AF187" s="26" t="s">
        <v>95</v>
      </c>
      <c r="AG187" s="26" t="s">
        <v>95</v>
      </c>
      <c r="AH187" s="26" t="s">
        <v>95</v>
      </c>
      <c r="AI187" s="29" t="s">
        <v>95</v>
      </c>
      <c r="AJ187" s="36">
        <f t="shared" si="15"/>
        <v>0</v>
      </c>
    </row>
    <row r="188" spans="23:36" x14ac:dyDescent="0.2">
      <c r="W188" s="246"/>
      <c r="X188" s="13" t="s">
        <v>103</v>
      </c>
      <c r="Y188" s="25" t="s">
        <v>95</v>
      </c>
      <c r="Z188" s="26" t="s">
        <v>95</v>
      </c>
      <c r="AA188" s="26" t="s">
        <v>95</v>
      </c>
      <c r="AB188" s="26" t="s">
        <v>95</v>
      </c>
      <c r="AC188" s="26">
        <v>0</v>
      </c>
      <c r="AD188" s="26" t="s">
        <v>95</v>
      </c>
      <c r="AE188" s="26" t="s">
        <v>95</v>
      </c>
      <c r="AF188" s="26" t="s">
        <v>95</v>
      </c>
      <c r="AG188" s="26" t="s">
        <v>95</v>
      </c>
      <c r="AH188" s="26" t="s">
        <v>95</v>
      </c>
      <c r="AI188" s="29" t="s">
        <v>95</v>
      </c>
      <c r="AJ188" s="36">
        <f t="shared" si="15"/>
        <v>0</v>
      </c>
    </row>
    <row r="189" spans="23:36" x14ac:dyDescent="0.2">
      <c r="W189" s="246"/>
      <c r="X189" s="13" t="s">
        <v>23</v>
      </c>
      <c r="Y189" s="25" t="s">
        <v>95</v>
      </c>
      <c r="Z189" s="26" t="s">
        <v>95</v>
      </c>
      <c r="AA189" s="26" t="s">
        <v>95</v>
      </c>
      <c r="AB189" s="26" t="s">
        <v>95</v>
      </c>
      <c r="AC189" s="26">
        <v>0</v>
      </c>
      <c r="AD189" s="26" t="s">
        <v>95</v>
      </c>
      <c r="AE189" s="26" t="s">
        <v>95</v>
      </c>
      <c r="AF189" s="26" t="s">
        <v>95</v>
      </c>
      <c r="AG189" s="26" t="s">
        <v>95</v>
      </c>
      <c r="AH189" s="26" t="s">
        <v>95</v>
      </c>
      <c r="AI189" s="29" t="s">
        <v>95</v>
      </c>
      <c r="AJ189" s="36">
        <f t="shared" si="15"/>
        <v>0</v>
      </c>
    </row>
    <row r="190" spans="23:36" x14ac:dyDescent="0.2">
      <c r="W190" s="246"/>
      <c r="X190" s="13" t="s">
        <v>24</v>
      </c>
      <c r="Y190" s="25" t="s">
        <v>95</v>
      </c>
      <c r="Z190" s="26" t="s">
        <v>95</v>
      </c>
      <c r="AA190" s="26" t="s">
        <v>95</v>
      </c>
      <c r="AB190" s="26" t="s">
        <v>95</v>
      </c>
      <c r="AC190" s="26">
        <v>0</v>
      </c>
      <c r="AD190" s="26" t="s">
        <v>95</v>
      </c>
      <c r="AE190" s="26" t="s">
        <v>95</v>
      </c>
      <c r="AF190" s="26" t="s">
        <v>95</v>
      </c>
      <c r="AG190" s="26" t="s">
        <v>95</v>
      </c>
      <c r="AH190" s="26" t="s">
        <v>95</v>
      </c>
      <c r="AI190" s="29" t="s">
        <v>95</v>
      </c>
      <c r="AJ190" s="36">
        <f t="shared" si="15"/>
        <v>0</v>
      </c>
    </row>
    <row r="191" spans="23:36" x14ac:dyDescent="0.2">
      <c r="W191" s="246"/>
      <c r="X191" s="13" t="s">
        <v>25</v>
      </c>
      <c r="Y191" s="25" t="s">
        <v>95</v>
      </c>
      <c r="Z191" s="26" t="s">
        <v>95</v>
      </c>
      <c r="AA191" s="26" t="s">
        <v>95</v>
      </c>
      <c r="AB191" s="26" t="s">
        <v>95</v>
      </c>
      <c r="AC191" s="26">
        <v>0</v>
      </c>
      <c r="AD191" s="26" t="s">
        <v>95</v>
      </c>
      <c r="AE191" s="26" t="s">
        <v>95</v>
      </c>
      <c r="AF191" s="26" t="s">
        <v>95</v>
      </c>
      <c r="AG191" s="26" t="s">
        <v>95</v>
      </c>
      <c r="AH191" s="26" t="s">
        <v>95</v>
      </c>
      <c r="AI191" s="29" t="s">
        <v>95</v>
      </c>
      <c r="AJ191" s="36">
        <f t="shared" si="15"/>
        <v>0</v>
      </c>
    </row>
    <row r="192" spans="23:36" x14ac:dyDescent="0.2">
      <c r="W192" s="246"/>
      <c r="X192" s="13" t="s">
        <v>26</v>
      </c>
      <c r="Y192" s="25" t="s">
        <v>95</v>
      </c>
      <c r="Z192" s="26" t="s">
        <v>95</v>
      </c>
      <c r="AA192" s="26" t="s">
        <v>95</v>
      </c>
      <c r="AB192" s="26" t="s">
        <v>95</v>
      </c>
      <c r="AC192" s="26">
        <v>0</v>
      </c>
      <c r="AD192" s="26" t="s">
        <v>95</v>
      </c>
      <c r="AE192" s="26" t="s">
        <v>95</v>
      </c>
      <c r="AF192" s="26" t="s">
        <v>95</v>
      </c>
      <c r="AG192" s="26" t="s">
        <v>95</v>
      </c>
      <c r="AH192" s="26" t="s">
        <v>95</v>
      </c>
      <c r="AI192" s="29" t="s">
        <v>95</v>
      </c>
      <c r="AJ192" s="36">
        <f t="shared" si="15"/>
        <v>0</v>
      </c>
    </row>
    <row r="193" spans="23:36" x14ac:dyDescent="0.2">
      <c r="W193" s="246"/>
      <c r="X193" s="13" t="s">
        <v>104</v>
      </c>
      <c r="Y193" s="25" t="s">
        <v>95</v>
      </c>
      <c r="Z193" s="26" t="s">
        <v>95</v>
      </c>
      <c r="AA193" s="26" t="s">
        <v>95</v>
      </c>
      <c r="AB193" s="26" t="s">
        <v>95</v>
      </c>
      <c r="AC193" s="26">
        <v>0</v>
      </c>
      <c r="AD193" s="26" t="s">
        <v>95</v>
      </c>
      <c r="AE193" s="26" t="s">
        <v>95</v>
      </c>
      <c r="AF193" s="26" t="s">
        <v>95</v>
      </c>
      <c r="AG193" s="26" t="s">
        <v>95</v>
      </c>
      <c r="AH193" s="26" t="s">
        <v>95</v>
      </c>
      <c r="AI193" s="29" t="s">
        <v>95</v>
      </c>
      <c r="AJ193" s="36">
        <f t="shared" si="15"/>
        <v>0</v>
      </c>
    </row>
    <row r="194" spans="23:36" ht="15" thickBot="1" x14ac:dyDescent="0.25">
      <c r="W194" s="246"/>
      <c r="X194" s="13" t="s">
        <v>105</v>
      </c>
      <c r="Y194" s="25" t="s">
        <v>95</v>
      </c>
      <c r="Z194" s="26" t="s">
        <v>95</v>
      </c>
      <c r="AA194" s="26" t="s">
        <v>95</v>
      </c>
      <c r="AB194" s="26" t="s">
        <v>95</v>
      </c>
      <c r="AC194" s="26">
        <v>0</v>
      </c>
      <c r="AD194" s="26" t="s">
        <v>95</v>
      </c>
      <c r="AE194" s="26" t="s">
        <v>95</v>
      </c>
      <c r="AF194" s="26" t="s">
        <v>95</v>
      </c>
      <c r="AG194" s="26" t="s">
        <v>95</v>
      </c>
      <c r="AH194" s="26" t="s">
        <v>95</v>
      </c>
      <c r="AI194" s="29" t="s">
        <v>95</v>
      </c>
      <c r="AJ194" s="36">
        <f t="shared" si="15"/>
        <v>0</v>
      </c>
    </row>
    <row r="195" spans="23:36" ht="15" thickBot="1" x14ac:dyDescent="0.25">
      <c r="W195" s="246"/>
      <c r="X195" s="43" t="s">
        <v>86</v>
      </c>
      <c r="Y195" s="44" t="s">
        <v>95</v>
      </c>
      <c r="Z195" s="45" t="s">
        <v>95</v>
      </c>
      <c r="AA195" s="45" t="s">
        <v>95</v>
      </c>
      <c r="AB195" s="45" t="s">
        <v>95</v>
      </c>
      <c r="AC195" s="46">
        <v>2281</v>
      </c>
      <c r="AD195" s="45" t="s">
        <v>95</v>
      </c>
      <c r="AE195" s="45" t="s">
        <v>95</v>
      </c>
      <c r="AF195" s="45" t="s">
        <v>95</v>
      </c>
      <c r="AG195" s="45" t="s">
        <v>95</v>
      </c>
      <c r="AH195" s="45" t="s">
        <v>95</v>
      </c>
      <c r="AI195" s="48">
        <v>2281</v>
      </c>
      <c r="AJ195" s="36">
        <f t="shared" si="15"/>
        <v>2.2810000000000001</v>
      </c>
    </row>
    <row r="196" spans="23:36" x14ac:dyDescent="0.2">
      <c r="W196" s="245" t="s">
        <v>59</v>
      </c>
      <c r="X196" s="13" t="s">
        <v>94</v>
      </c>
      <c r="Y196" s="25" t="s">
        <v>95</v>
      </c>
      <c r="Z196" s="26" t="s">
        <v>95</v>
      </c>
      <c r="AA196" s="26" t="s">
        <v>95</v>
      </c>
      <c r="AB196" s="27">
        <v>1000</v>
      </c>
      <c r="AC196" s="26">
        <v>0</v>
      </c>
      <c r="AD196" s="26" t="s">
        <v>95</v>
      </c>
      <c r="AE196" s="26" t="s">
        <v>95</v>
      </c>
      <c r="AF196" s="26" t="s">
        <v>95</v>
      </c>
      <c r="AG196" s="26" t="s">
        <v>95</v>
      </c>
      <c r="AH196" s="26" t="s">
        <v>95</v>
      </c>
      <c r="AI196" s="28">
        <v>1000</v>
      </c>
      <c r="AJ196" s="36">
        <f>(AC196+AB196)/1000</f>
        <v>1</v>
      </c>
    </row>
    <row r="197" spans="23:36" x14ac:dyDescent="0.2">
      <c r="W197" s="246"/>
      <c r="X197" s="13" t="s">
        <v>96</v>
      </c>
      <c r="Y197" s="25" t="s">
        <v>95</v>
      </c>
      <c r="Z197" s="26" t="s">
        <v>95</v>
      </c>
      <c r="AA197" s="26" t="s">
        <v>95</v>
      </c>
      <c r="AB197" s="26">
        <v>0</v>
      </c>
      <c r="AC197" s="26">
        <v>0</v>
      </c>
      <c r="AD197" s="26" t="s">
        <v>95</v>
      </c>
      <c r="AE197" s="26" t="s">
        <v>95</v>
      </c>
      <c r="AF197" s="26" t="s">
        <v>95</v>
      </c>
      <c r="AG197" s="26" t="s">
        <v>95</v>
      </c>
      <c r="AH197" s="26" t="s">
        <v>95</v>
      </c>
      <c r="AI197" s="29" t="s">
        <v>95</v>
      </c>
      <c r="AJ197" s="36">
        <f t="shared" ref="AJ197:AJ214" si="16">(AC197+AB197)/1000</f>
        <v>0</v>
      </c>
    </row>
    <row r="198" spans="23:36" x14ac:dyDescent="0.2">
      <c r="W198" s="246"/>
      <c r="X198" s="13" t="s">
        <v>97</v>
      </c>
      <c r="Y198" s="25" t="s">
        <v>95</v>
      </c>
      <c r="Z198" s="26" t="s">
        <v>95</v>
      </c>
      <c r="AA198" s="26" t="s">
        <v>95</v>
      </c>
      <c r="AB198" s="27">
        <v>3250900</v>
      </c>
      <c r="AC198" s="26">
        <v>0</v>
      </c>
      <c r="AD198" s="26" t="s">
        <v>95</v>
      </c>
      <c r="AE198" s="26" t="s">
        <v>95</v>
      </c>
      <c r="AF198" s="26" t="s">
        <v>95</v>
      </c>
      <c r="AG198" s="26" t="s">
        <v>95</v>
      </c>
      <c r="AH198" s="26" t="s">
        <v>95</v>
      </c>
      <c r="AI198" s="28">
        <v>3250900</v>
      </c>
      <c r="AJ198" s="36">
        <f t="shared" si="16"/>
        <v>3250.9</v>
      </c>
    </row>
    <row r="199" spans="23:36" x14ac:dyDescent="0.2">
      <c r="W199" s="246"/>
      <c r="X199" s="13" t="s">
        <v>21</v>
      </c>
      <c r="Y199" s="25" t="s">
        <v>95</v>
      </c>
      <c r="Z199" s="26" t="s">
        <v>95</v>
      </c>
      <c r="AA199" s="26" t="s">
        <v>95</v>
      </c>
      <c r="AB199" s="27">
        <v>61449.999999999985</v>
      </c>
      <c r="AC199" s="26">
        <v>0</v>
      </c>
      <c r="AD199" s="26" t="s">
        <v>95</v>
      </c>
      <c r="AE199" s="26" t="s">
        <v>95</v>
      </c>
      <c r="AF199" s="26" t="s">
        <v>95</v>
      </c>
      <c r="AG199" s="26" t="s">
        <v>95</v>
      </c>
      <c r="AH199" s="26" t="s">
        <v>95</v>
      </c>
      <c r="AI199" s="28">
        <v>61449.999999999985</v>
      </c>
      <c r="AJ199" s="36">
        <f t="shared" si="16"/>
        <v>61.449999999999989</v>
      </c>
    </row>
    <row r="200" spans="23:36" x14ac:dyDescent="0.2">
      <c r="W200" s="246"/>
      <c r="X200" s="13" t="s">
        <v>98</v>
      </c>
      <c r="Y200" s="25" t="s">
        <v>95</v>
      </c>
      <c r="Z200" s="26" t="s">
        <v>95</v>
      </c>
      <c r="AA200" s="26" t="s">
        <v>95</v>
      </c>
      <c r="AB200" s="27">
        <v>240</v>
      </c>
      <c r="AC200" s="26">
        <v>0</v>
      </c>
      <c r="AD200" s="26" t="s">
        <v>95</v>
      </c>
      <c r="AE200" s="26" t="s">
        <v>95</v>
      </c>
      <c r="AF200" s="26" t="s">
        <v>95</v>
      </c>
      <c r="AG200" s="26" t="s">
        <v>95</v>
      </c>
      <c r="AH200" s="26" t="s">
        <v>95</v>
      </c>
      <c r="AI200" s="28">
        <v>240</v>
      </c>
      <c r="AJ200" s="36">
        <f t="shared" si="16"/>
        <v>0.24</v>
      </c>
    </row>
    <row r="201" spans="23:36" x14ac:dyDescent="0.2">
      <c r="W201" s="246"/>
      <c r="X201" s="13" t="s">
        <v>99</v>
      </c>
      <c r="Y201" s="25" t="s">
        <v>95</v>
      </c>
      <c r="Z201" s="26" t="s">
        <v>95</v>
      </c>
      <c r="AA201" s="26" t="s">
        <v>95</v>
      </c>
      <c r="AB201" s="26">
        <v>0</v>
      </c>
      <c r="AC201" s="27">
        <v>1500</v>
      </c>
      <c r="AD201" s="26" t="s">
        <v>95</v>
      </c>
      <c r="AE201" s="26" t="s">
        <v>95</v>
      </c>
      <c r="AF201" s="26" t="s">
        <v>95</v>
      </c>
      <c r="AG201" s="26" t="s">
        <v>95</v>
      </c>
      <c r="AH201" s="26" t="s">
        <v>95</v>
      </c>
      <c r="AI201" s="28">
        <v>1500</v>
      </c>
      <c r="AJ201" s="36">
        <f t="shared" si="16"/>
        <v>1.5</v>
      </c>
    </row>
    <row r="202" spans="23:36" x14ac:dyDescent="0.2">
      <c r="W202" s="246"/>
      <c r="X202" s="13" t="s">
        <v>100</v>
      </c>
      <c r="Y202" s="25" t="s">
        <v>95</v>
      </c>
      <c r="Z202" s="26" t="s">
        <v>95</v>
      </c>
      <c r="AA202" s="26" t="s">
        <v>95</v>
      </c>
      <c r="AB202" s="27">
        <v>300</v>
      </c>
      <c r="AC202" s="27">
        <v>76340</v>
      </c>
      <c r="AD202" s="26" t="s">
        <v>95</v>
      </c>
      <c r="AE202" s="26" t="s">
        <v>95</v>
      </c>
      <c r="AF202" s="26" t="s">
        <v>95</v>
      </c>
      <c r="AG202" s="26" t="s">
        <v>95</v>
      </c>
      <c r="AH202" s="26" t="s">
        <v>95</v>
      </c>
      <c r="AI202" s="28">
        <v>76640</v>
      </c>
      <c r="AJ202" s="36">
        <f t="shared" si="16"/>
        <v>76.64</v>
      </c>
    </row>
    <row r="203" spans="23:36" x14ac:dyDescent="0.2">
      <c r="W203" s="246"/>
      <c r="X203" s="13" t="s">
        <v>61</v>
      </c>
      <c r="Y203" s="25" t="s">
        <v>95</v>
      </c>
      <c r="Z203" s="26" t="s">
        <v>95</v>
      </c>
      <c r="AA203" s="26" t="s">
        <v>95</v>
      </c>
      <c r="AB203" s="27">
        <v>12815</v>
      </c>
      <c r="AC203" s="26">
        <v>0</v>
      </c>
      <c r="AD203" s="26" t="s">
        <v>95</v>
      </c>
      <c r="AE203" s="26" t="s">
        <v>95</v>
      </c>
      <c r="AF203" s="26" t="s">
        <v>95</v>
      </c>
      <c r="AG203" s="26" t="s">
        <v>95</v>
      </c>
      <c r="AH203" s="26" t="s">
        <v>95</v>
      </c>
      <c r="AI203" s="28">
        <v>12815</v>
      </c>
      <c r="AJ203" s="36">
        <f t="shared" si="16"/>
        <v>12.815</v>
      </c>
    </row>
    <row r="204" spans="23:36" x14ac:dyDescent="0.2">
      <c r="W204" s="246"/>
      <c r="X204" s="13" t="s">
        <v>101</v>
      </c>
      <c r="Y204" s="25" t="s">
        <v>95</v>
      </c>
      <c r="Z204" s="26" t="s">
        <v>95</v>
      </c>
      <c r="AA204" s="26" t="s">
        <v>95</v>
      </c>
      <c r="AB204" s="26">
        <v>0</v>
      </c>
      <c r="AC204" s="26">
        <v>0</v>
      </c>
      <c r="AD204" s="26" t="s">
        <v>95</v>
      </c>
      <c r="AE204" s="26" t="s">
        <v>95</v>
      </c>
      <c r="AF204" s="26" t="s">
        <v>95</v>
      </c>
      <c r="AG204" s="26" t="s">
        <v>95</v>
      </c>
      <c r="AH204" s="26" t="s">
        <v>95</v>
      </c>
      <c r="AI204" s="29" t="s">
        <v>95</v>
      </c>
      <c r="AJ204" s="36">
        <f t="shared" si="16"/>
        <v>0</v>
      </c>
    </row>
    <row r="205" spans="23:36" x14ac:dyDescent="0.2">
      <c r="W205" s="246"/>
      <c r="X205" s="13" t="s">
        <v>22</v>
      </c>
      <c r="Y205" s="25" t="s">
        <v>95</v>
      </c>
      <c r="Z205" s="26" t="s">
        <v>95</v>
      </c>
      <c r="AA205" s="26" t="s">
        <v>95</v>
      </c>
      <c r="AB205" s="27">
        <v>240399.99999999997</v>
      </c>
      <c r="AC205" s="26">
        <v>0</v>
      </c>
      <c r="AD205" s="26" t="s">
        <v>95</v>
      </c>
      <c r="AE205" s="26" t="s">
        <v>95</v>
      </c>
      <c r="AF205" s="26" t="s">
        <v>95</v>
      </c>
      <c r="AG205" s="26" t="s">
        <v>95</v>
      </c>
      <c r="AH205" s="26" t="s">
        <v>95</v>
      </c>
      <c r="AI205" s="28">
        <v>240399.99999999997</v>
      </c>
      <c r="AJ205" s="36">
        <f t="shared" si="16"/>
        <v>240.39999999999998</v>
      </c>
    </row>
    <row r="206" spans="23:36" x14ac:dyDescent="0.2">
      <c r="W206" s="246"/>
      <c r="X206" s="13" t="s">
        <v>102</v>
      </c>
      <c r="Y206" s="25" t="s">
        <v>95</v>
      </c>
      <c r="Z206" s="26" t="s">
        <v>95</v>
      </c>
      <c r="AA206" s="26" t="s">
        <v>95</v>
      </c>
      <c r="AB206" s="27">
        <v>34319.999999999993</v>
      </c>
      <c r="AC206" s="26">
        <v>0</v>
      </c>
      <c r="AD206" s="26" t="s">
        <v>95</v>
      </c>
      <c r="AE206" s="26" t="s">
        <v>95</v>
      </c>
      <c r="AF206" s="26" t="s">
        <v>95</v>
      </c>
      <c r="AG206" s="26" t="s">
        <v>95</v>
      </c>
      <c r="AH206" s="26" t="s">
        <v>95</v>
      </c>
      <c r="AI206" s="28">
        <v>34319.999999999993</v>
      </c>
      <c r="AJ206" s="36">
        <f t="shared" si="16"/>
        <v>34.319999999999993</v>
      </c>
    </row>
    <row r="207" spans="23:36" x14ac:dyDescent="0.2">
      <c r="W207" s="246"/>
      <c r="X207" s="13" t="s">
        <v>103</v>
      </c>
      <c r="Y207" s="25" t="s">
        <v>95</v>
      </c>
      <c r="Z207" s="26" t="s">
        <v>95</v>
      </c>
      <c r="AA207" s="26" t="s">
        <v>95</v>
      </c>
      <c r="AB207" s="27">
        <v>41980</v>
      </c>
      <c r="AC207" s="26">
        <v>0</v>
      </c>
      <c r="AD207" s="26" t="s">
        <v>95</v>
      </c>
      <c r="AE207" s="26" t="s">
        <v>95</v>
      </c>
      <c r="AF207" s="26" t="s">
        <v>95</v>
      </c>
      <c r="AG207" s="26" t="s">
        <v>95</v>
      </c>
      <c r="AH207" s="26" t="s">
        <v>95</v>
      </c>
      <c r="AI207" s="28">
        <v>41980</v>
      </c>
      <c r="AJ207" s="36">
        <f t="shared" si="16"/>
        <v>41.98</v>
      </c>
    </row>
    <row r="208" spans="23:36" x14ac:dyDescent="0.2">
      <c r="W208" s="246"/>
      <c r="X208" s="13" t="s">
        <v>23</v>
      </c>
      <c r="Y208" s="25" t="s">
        <v>95</v>
      </c>
      <c r="Z208" s="26" t="s">
        <v>95</v>
      </c>
      <c r="AA208" s="26" t="s">
        <v>95</v>
      </c>
      <c r="AB208" s="27">
        <v>3500</v>
      </c>
      <c r="AC208" s="27">
        <v>1000</v>
      </c>
      <c r="AD208" s="26" t="s">
        <v>95</v>
      </c>
      <c r="AE208" s="26" t="s">
        <v>95</v>
      </c>
      <c r="AF208" s="26" t="s">
        <v>95</v>
      </c>
      <c r="AG208" s="26" t="s">
        <v>95</v>
      </c>
      <c r="AH208" s="26" t="s">
        <v>95</v>
      </c>
      <c r="AI208" s="28">
        <v>4500</v>
      </c>
      <c r="AJ208" s="36">
        <f t="shared" si="16"/>
        <v>4.5</v>
      </c>
    </row>
    <row r="209" spans="23:37" x14ac:dyDescent="0.2">
      <c r="W209" s="246"/>
      <c r="X209" s="13" t="s">
        <v>24</v>
      </c>
      <c r="Y209" s="25" t="s">
        <v>95</v>
      </c>
      <c r="Z209" s="26" t="s">
        <v>95</v>
      </c>
      <c r="AA209" s="26" t="s">
        <v>95</v>
      </c>
      <c r="AB209" s="26">
        <v>0</v>
      </c>
      <c r="AC209" s="26">
        <v>0</v>
      </c>
      <c r="AD209" s="26" t="s">
        <v>95</v>
      </c>
      <c r="AE209" s="26" t="s">
        <v>95</v>
      </c>
      <c r="AF209" s="26" t="s">
        <v>95</v>
      </c>
      <c r="AG209" s="26" t="s">
        <v>95</v>
      </c>
      <c r="AH209" s="26" t="s">
        <v>95</v>
      </c>
      <c r="AI209" s="29" t="s">
        <v>95</v>
      </c>
      <c r="AJ209" s="36">
        <f t="shared" si="16"/>
        <v>0</v>
      </c>
    </row>
    <row r="210" spans="23:37" x14ac:dyDescent="0.2">
      <c r="W210" s="246"/>
      <c r="X210" s="13" t="s">
        <v>25</v>
      </c>
      <c r="Y210" s="25" t="s">
        <v>95</v>
      </c>
      <c r="Z210" s="26" t="s">
        <v>95</v>
      </c>
      <c r="AA210" s="26" t="s">
        <v>95</v>
      </c>
      <c r="AB210" s="26">
        <v>0</v>
      </c>
      <c r="AC210" s="26">
        <v>0</v>
      </c>
      <c r="AD210" s="26" t="s">
        <v>95</v>
      </c>
      <c r="AE210" s="26" t="s">
        <v>95</v>
      </c>
      <c r="AF210" s="26" t="s">
        <v>95</v>
      </c>
      <c r="AG210" s="26" t="s">
        <v>95</v>
      </c>
      <c r="AH210" s="26" t="s">
        <v>95</v>
      </c>
      <c r="AI210" s="29" t="s">
        <v>95</v>
      </c>
      <c r="AJ210" s="36">
        <f t="shared" si="16"/>
        <v>0</v>
      </c>
    </row>
    <row r="211" spans="23:37" x14ac:dyDescent="0.2">
      <c r="W211" s="246"/>
      <c r="X211" s="13" t="s">
        <v>26</v>
      </c>
      <c r="Y211" s="25" t="s">
        <v>95</v>
      </c>
      <c r="Z211" s="26" t="s">
        <v>95</v>
      </c>
      <c r="AA211" s="26" t="s">
        <v>95</v>
      </c>
      <c r="AB211" s="26">
        <v>0</v>
      </c>
      <c r="AC211" s="26">
        <v>0</v>
      </c>
      <c r="AD211" s="26" t="s">
        <v>95</v>
      </c>
      <c r="AE211" s="26" t="s">
        <v>95</v>
      </c>
      <c r="AF211" s="26" t="s">
        <v>95</v>
      </c>
      <c r="AG211" s="26" t="s">
        <v>95</v>
      </c>
      <c r="AH211" s="26" t="s">
        <v>95</v>
      </c>
      <c r="AI211" s="29" t="s">
        <v>95</v>
      </c>
      <c r="AJ211" s="36">
        <f t="shared" si="16"/>
        <v>0</v>
      </c>
    </row>
    <row r="212" spans="23:37" x14ac:dyDescent="0.2">
      <c r="W212" s="246"/>
      <c r="X212" s="13" t="s">
        <v>104</v>
      </c>
      <c r="Y212" s="25" t="s">
        <v>95</v>
      </c>
      <c r="Z212" s="26" t="s">
        <v>95</v>
      </c>
      <c r="AA212" s="26" t="s">
        <v>95</v>
      </c>
      <c r="AB212" s="27">
        <v>122360</v>
      </c>
      <c r="AC212" s="26">
        <v>0</v>
      </c>
      <c r="AD212" s="26" t="s">
        <v>95</v>
      </c>
      <c r="AE212" s="26" t="s">
        <v>95</v>
      </c>
      <c r="AF212" s="26" t="s">
        <v>95</v>
      </c>
      <c r="AG212" s="26" t="s">
        <v>95</v>
      </c>
      <c r="AH212" s="26" t="s">
        <v>95</v>
      </c>
      <c r="AI212" s="28">
        <v>122360</v>
      </c>
      <c r="AJ212" s="36">
        <f t="shared" si="16"/>
        <v>122.36</v>
      </c>
    </row>
    <row r="213" spans="23:37" ht="15" thickBot="1" x14ac:dyDescent="0.25">
      <c r="W213" s="246"/>
      <c r="X213" s="13" t="s">
        <v>105</v>
      </c>
      <c r="Y213" s="25" t="s">
        <v>95</v>
      </c>
      <c r="Z213" s="26" t="s">
        <v>95</v>
      </c>
      <c r="AA213" s="26" t="s">
        <v>95</v>
      </c>
      <c r="AB213" s="26">
        <v>0</v>
      </c>
      <c r="AC213" s="26">
        <v>0</v>
      </c>
      <c r="AD213" s="26" t="s">
        <v>95</v>
      </c>
      <c r="AE213" s="26" t="s">
        <v>95</v>
      </c>
      <c r="AF213" s="26" t="s">
        <v>95</v>
      </c>
      <c r="AG213" s="26" t="s">
        <v>95</v>
      </c>
      <c r="AH213" s="26" t="s">
        <v>95</v>
      </c>
      <c r="AI213" s="29" t="s">
        <v>95</v>
      </c>
      <c r="AJ213" s="36">
        <f t="shared" si="16"/>
        <v>0</v>
      </c>
    </row>
    <row r="214" spans="23:37" ht="15" thickBot="1" x14ac:dyDescent="0.25">
      <c r="W214" s="246"/>
      <c r="X214" s="43" t="s">
        <v>86</v>
      </c>
      <c r="Y214" s="44" t="s">
        <v>95</v>
      </c>
      <c r="Z214" s="45" t="s">
        <v>95</v>
      </c>
      <c r="AA214" s="45" t="s">
        <v>95</v>
      </c>
      <c r="AB214" s="46">
        <v>3769265.0000000005</v>
      </c>
      <c r="AC214" s="46">
        <v>78840</v>
      </c>
      <c r="AD214" s="45" t="s">
        <v>95</v>
      </c>
      <c r="AE214" s="45" t="s">
        <v>95</v>
      </c>
      <c r="AF214" s="45" t="s">
        <v>95</v>
      </c>
      <c r="AG214" s="45" t="s">
        <v>95</v>
      </c>
      <c r="AH214" s="45" t="s">
        <v>95</v>
      </c>
      <c r="AI214" s="48">
        <v>3848105.0000000028</v>
      </c>
      <c r="AJ214" s="36">
        <f t="shared" si="16"/>
        <v>3848.1050000000005</v>
      </c>
    </row>
    <row r="215" spans="23:37" x14ac:dyDescent="0.2">
      <c r="W215" s="245" t="s">
        <v>84</v>
      </c>
      <c r="X215" s="13" t="s">
        <v>94</v>
      </c>
      <c r="Y215" s="25" t="s">
        <v>95</v>
      </c>
      <c r="Z215" s="26" t="s">
        <v>95</v>
      </c>
      <c r="AA215" s="26">
        <v>0</v>
      </c>
      <c r="AB215" s="27">
        <v>130253.00000000001</v>
      </c>
      <c r="AC215" s="26">
        <v>0</v>
      </c>
      <c r="AD215" s="26">
        <v>0</v>
      </c>
      <c r="AE215" s="26" t="s">
        <v>95</v>
      </c>
      <c r="AF215" s="26" t="s">
        <v>95</v>
      </c>
      <c r="AG215" s="26" t="s">
        <v>95</v>
      </c>
      <c r="AH215" s="26" t="s">
        <v>95</v>
      </c>
      <c r="AI215" s="28">
        <v>130253.00000000001</v>
      </c>
      <c r="AJ215" s="36">
        <f>(AB215+AC215)/1000</f>
        <v>130.25300000000001</v>
      </c>
      <c r="AK215" s="36">
        <f>AJ215+AD215+AA215</f>
        <v>130.25300000000001</v>
      </c>
    </row>
    <row r="216" spans="23:37" x14ac:dyDescent="0.2">
      <c r="W216" s="246"/>
      <c r="X216" s="13" t="s">
        <v>96</v>
      </c>
      <c r="Y216" s="25" t="s">
        <v>95</v>
      </c>
      <c r="Z216" s="26" t="s">
        <v>95</v>
      </c>
      <c r="AA216" s="26">
        <v>0</v>
      </c>
      <c r="AB216" s="27">
        <v>434819.99999999988</v>
      </c>
      <c r="AC216" s="26">
        <v>0</v>
      </c>
      <c r="AD216" s="26">
        <v>0</v>
      </c>
      <c r="AE216" s="26" t="s">
        <v>95</v>
      </c>
      <c r="AF216" s="26" t="s">
        <v>95</v>
      </c>
      <c r="AG216" s="26" t="s">
        <v>95</v>
      </c>
      <c r="AH216" s="26" t="s">
        <v>95</v>
      </c>
      <c r="AI216" s="28">
        <v>513132.99999999983</v>
      </c>
      <c r="AJ216" s="36">
        <f t="shared" ref="AJ216:AJ233" si="17">(AB216+AC216)/1000</f>
        <v>434.81999999999988</v>
      </c>
      <c r="AK216" s="36">
        <f t="shared" ref="AK216:AK233" si="18">AJ216+AD216+AA216</f>
        <v>434.81999999999988</v>
      </c>
    </row>
    <row r="217" spans="23:37" x14ac:dyDescent="0.2">
      <c r="W217" s="246"/>
      <c r="X217" s="13" t="s">
        <v>97</v>
      </c>
      <c r="Y217" s="25" t="s">
        <v>95</v>
      </c>
      <c r="Z217" s="26" t="s">
        <v>95</v>
      </c>
      <c r="AA217" s="26">
        <v>0</v>
      </c>
      <c r="AB217" s="27">
        <v>444037.00000000012</v>
      </c>
      <c r="AC217" s="27">
        <v>2000</v>
      </c>
      <c r="AD217" s="27">
        <v>1</v>
      </c>
      <c r="AE217" s="26" t="s">
        <v>95</v>
      </c>
      <c r="AF217" s="26" t="s">
        <v>95</v>
      </c>
      <c r="AG217" s="26" t="s">
        <v>95</v>
      </c>
      <c r="AH217" s="26" t="s">
        <v>95</v>
      </c>
      <c r="AI217" s="28">
        <v>446037.99999999971</v>
      </c>
      <c r="AJ217" s="36">
        <f t="shared" si="17"/>
        <v>446.03700000000009</v>
      </c>
      <c r="AK217" s="36">
        <f t="shared" si="18"/>
        <v>447.03700000000009</v>
      </c>
    </row>
    <row r="218" spans="23:37" x14ac:dyDescent="0.2">
      <c r="W218" s="246"/>
      <c r="X218" s="13" t="s">
        <v>21</v>
      </c>
      <c r="Y218" s="25" t="s">
        <v>95</v>
      </c>
      <c r="Z218" s="26" t="s">
        <v>95</v>
      </c>
      <c r="AA218" s="26">
        <v>0</v>
      </c>
      <c r="AB218" s="27">
        <v>68933</v>
      </c>
      <c r="AC218" s="27">
        <v>32955</v>
      </c>
      <c r="AD218" s="26">
        <v>0</v>
      </c>
      <c r="AE218" s="26" t="s">
        <v>95</v>
      </c>
      <c r="AF218" s="26" t="s">
        <v>95</v>
      </c>
      <c r="AG218" s="26" t="s">
        <v>95</v>
      </c>
      <c r="AH218" s="26" t="s">
        <v>95</v>
      </c>
      <c r="AI218" s="28">
        <v>101887.99999999999</v>
      </c>
      <c r="AJ218" s="36">
        <f t="shared" si="17"/>
        <v>101.88800000000001</v>
      </c>
      <c r="AK218" s="36">
        <f t="shared" si="18"/>
        <v>101.88800000000001</v>
      </c>
    </row>
    <row r="219" spans="23:37" x14ac:dyDescent="0.2">
      <c r="W219" s="246"/>
      <c r="X219" s="13" t="s">
        <v>98</v>
      </c>
      <c r="Y219" s="25" t="s">
        <v>95</v>
      </c>
      <c r="Z219" s="26" t="s">
        <v>95</v>
      </c>
      <c r="AA219" s="26">
        <v>0</v>
      </c>
      <c r="AB219" s="27">
        <v>34865.000000000007</v>
      </c>
      <c r="AC219" s="27">
        <v>31949.999999999993</v>
      </c>
      <c r="AD219" s="27">
        <v>6</v>
      </c>
      <c r="AE219" s="26" t="s">
        <v>95</v>
      </c>
      <c r="AF219" s="26" t="s">
        <v>95</v>
      </c>
      <c r="AG219" s="26" t="s">
        <v>95</v>
      </c>
      <c r="AH219" s="26" t="s">
        <v>95</v>
      </c>
      <c r="AI219" s="28">
        <v>66821</v>
      </c>
      <c r="AJ219" s="36">
        <f t="shared" si="17"/>
        <v>66.814999999999998</v>
      </c>
      <c r="AK219" s="36">
        <f t="shared" si="18"/>
        <v>72.814999999999998</v>
      </c>
    </row>
    <row r="220" spans="23:37" x14ac:dyDescent="0.2">
      <c r="W220" s="246"/>
      <c r="X220" s="13" t="s">
        <v>99</v>
      </c>
      <c r="Y220" s="25" t="s">
        <v>95</v>
      </c>
      <c r="Z220" s="26" t="s">
        <v>95</v>
      </c>
      <c r="AA220" s="26">
        <v>0</v>
      </c>
      <c r="AB220" s="26">
        <v>0</v>
      </c>
      <c r="AC220" s="27">
        <v>1399206</v>
      </c>
      <c r="AD220" s="26">
        <v>0</v>
      </c>
      <c r="AE220" s="26" t="s">
        <v>95</v>
      </c>
      <c r="AF220" s="26" t="s">
        <v>95</v>
      </c>
      <c r="AG220" s="26" t="s">
        <v>95</v>
      </c>
      <c r="AH220" s="26" t="s">
        <v>95</v>
      </c>
      <c r="AI220" s="28">
        <v>1399206</v>
      </c>
      <c r="AJ220" s="36">
        <f t="shared" si="17"/>
        <v>1399.2059999999999</v>
      </c>
      <c r="AK220" s="36">
        <f t="shared" si="18"/>
        <v>1399.2059999999999</v>
      </c>
    </row>
    <row r="221" spans="23:37" x14ac:dyDescent="0.2">
      <c r="W221" s="246"/>
      <c r="X221" s="13" t="s">
        <v>100</v>
      </c>
      <c r="Y221" s="25" t="s">
        <v>95</v>
      </c>
      <c r="Z221" s="26" t="s">
        <v>95</v>
      </c>
      <c r="AA221" s="26">
        <v>0</v>
      </c>
      <c r="AB221" s="27">
        <v>116257.00000000001</v>
      </c>
      <c r="AC221" s="27">
        <v>640651</v>
      </c>
      <c r="AD221" s="26">
        <v>0</v>
      </c>
      <c r="AE221" s="26" t="s">
        <v>95</v>
      </c>
      <c r="AF221" s="26" t="s">
        <v>95</v>
      </c>
      <c r="AG221" s="26" t="s">
        <v>95</v>
      </c>
      <c r="AH221" s="26" t="s">
        <v>95</v>
      </c>
      <c r="AI221" s="28">
        <v>756908</v>
      </c>
      <c r="AJ221" s="36">
        <f t="shared" si="17"/>
        <v>756.90800000000002</v>
      </c>
      <c r="AK221" s="36">
        <f t="shared" si="18"/>
        <v>756.90800000000002</v>
      </c>
    </row>
    <row r="222" spans="23:37" x14ac:dyDescent="0.2">
      <c r="W222" s="246"/>
      <c r="X222" s="13" t="s">
        <v>61</v>
      </c>
      <c r="Y222" s="25" t="s">
        <v>95</v>
      </c>
      <c r="Z222" s="26" t="s">
        <v>95</v>
      </c>
      <c r="AA222" s="27">
        <v>5120</v>
      </c>
      <c r="AB222" s="27">
        <v>352837.99999999988</v>
      </c>
      <c r="AC222" s="27">
        <v>487451.00000000006</v>
      </c>
      <c r="AD222" s="27">
        <v>7</v>
      </c>
      <c r="AE222" s="26" t="s">
        <v>95</v>
      </c>
      <c r="AF222" s="26" t="s">
        <v>95</v>
      </c>
      <c r="AG222" s="26" t="s">
        <v>95</v>
      </c>
      <c r="AH222" s="26" t="s">
        <v>95</v>
      </c>
      <c r="AI222" s="28">
        <v>845416.00000000035</v>
      </c>
      <c r="AJ222" s="36">
        <f t="shared" si="17"/>
        <v>840.28899999999999</v>
      </c>
      <c r="AK222" s="36">
        <f t="shared" si="18"/>
        <v>5967.2889999999998</v>
      </c>
    </row>
    <row r="223" spans="23:37" x14ac:dyDescent="0.2">
      <c r="W223" s="246"/>
      <c r="X223" s="13" t="s">
        <v>101</v>
      </c>
      <c r="Y223" s="25" t="s">
        <v>95</v>
      </c>
      <c r="Z223" s="26" t="s">
        <v>95</v>
      </c>
      <c r="AA223" s="26">
        <v>0</v>
      </c>
      <c r="AB223" s="27">
        <v>282427.00000000006</v>
      </c>
      <c r="AC223" s="27">
        <v>8760</v>
      </c>
      <c r="AD223" s="26">
        <v>0</v>
      </c>
      <c r="AE223" s="26" t="s">
        <v>95</v>
      </c>
      <c r="AF223" s="26" t="s">
        <v>95</v>
      </c>
      <c r="AG223" s="26" t="s">
        <v>95</v>
      </c>
      <c r="AH223" s="26" t="s">
        <v>95</v>
      </c>
      <c r="AI223" s="28">
        <v>291187.00000000006</v>
      </c>
      <c r="AJ223" s="36">
        <f t="shared" si="17"/>
        <v>291.18700000000007</v>
      </c>
      <c r="AK223" s="36">
        <f t="shared" si="18"/>
        <v>291.18700000000007</v>
      </c>
    </row>
    <row r="224" spans="23:37" x14ac:dyDescent="0.2">
      <c r="W224" s="246"/>
      <c r="X224" s="13" t="s">
        <v>22</v>
      </c>
      <c r="Y224" s="25" t="s">
        <v>95</v>
      </c>
      <c r="Z224" s="26" t="s">
        <v>95</v>
      </c>
      <c r="AA224" s="26">
        <v>0</v>
      </c>
      <c r="AB224" s="27">
        <v>196977</v>
      </c>
      <c r="AC224" s="27">
        <v>33939</v>
      </c>
      <c r="AD224" s="26">
        <v>0</v>
      </c>
      <c r="AE224" s="26" t="s">
        <v>95</v>
      </c>
      <c r="AF224" s="26" t="s">
        <v>95</v>
      </c>
      <c r="AG224" s="26" t="s">
        <v>95</v>
      </c>
      <c r="AH224" s="26" t="s">
        <v>95</v>
      </c>
      <c r="AI224" s="28">
        <v>230916</v>
      </c>
      <c r="AJ224" s="36">
        <f t="shared" si="17"/>
        <v>230.916</v>
      </c>
      <c r="AK224" s="36">
        <f t="shared" si="18"/>
        <v>230.916</v>
      </c>
    </row>
    <row r="225" spans="23:37" x14ac:dyDescent="0.2">
      <c r="W225" s="246"/>
      <c r="X225" s="13" t="s">
        <v>102</v>
      </c>
      <c r="Y225" s="25" t="s">
        <v>95</v>
      </c>
      <c r="Z225" s="26" t="s">
        <v>95</v>
      </c>
      <c r="AA225" s="26">
        <v>0</v>
      </c>
      <c r="AB225" s="27">
        <v>112810.99999999999</v>
      </c>
      <c r="AC225" s="26">
        <v>0</v>
      </c>
      <c r="AD225" s="26">
        <v>0</v>
      </c>
      <c r="AE225" s="26" t="s">
        <v>95</v>
      </c>
      <c r="AF225" s="26" t="s">
        <v>95</v>
      </c>
      <c r="AG225" s="26" t="s">
        <v>95</v>
      </c>
      <c r="AH225" s="26" t="s">
        <v>95</v>
      </c>
      <c r="AI225" s="28">
        <v>112810.99999999999</v>
      </c>
      <c r="AJ225" s="36">
        <f t="shared" si="17"/>
        <v>112.81099999999998</v>
      </c>
      <c r="AK225" s="36">
        <f t="shared" si="18"/>
        <v>112.81099999999998</v>
      </c>
    </row>
    <row r="226" spans="23:37" x14ac:dyDescent="0.2">
      <c r="W226" s="246"/>
      <c r="X226" s="13" t="s">
        <v>103</v>
      </c>
      <c r="Y226" s="25" t="s">
        <v>95</v>
      </c>
      <c r="Z226" s="26" t="s">
        <v>95</v>
      </c>
      <c r="AA226" s="26">
        <v>0</v>
      </c>
      <c r="AB226" s="27">
        <v>1101293</v>
      </c>
      <c r="AC226" s="27">
        <v>606081</v>
      </c>
      <c r="AD226" s="26">
        <v>0</v>
      </c>
      <c r="AE226" s="26" t="s">
        <v>95</v>
      </c>
      <c r="AF226" s="26" t="s">
        <v>95</v>
      </c>
      <c r="AG226" s="26" t="s">
        <v>95</v>
      </c>
      <c r="AH226" s="26" t="s">
        <v>95</v>
      </c>
      <c r="AI226" s="28">
        <v>1707373.9999999998</v>
      </c>
      <c r="AJ226" s="36">
        <f t="shared" si="17"/>
        <v>1707.374</v>
      </c>
      <c r="AK226" s="36">
        <f t="shared" si="18"/>
        <v>1707.374</v>
      </c>
    </row>
    <row r="227" spans="23:37" x14ac:dyDescent="0.2">
      <c r="W227" s="246"/>
      <c r="X227" s="13" t="s">
        <v>23</v>
      </c>
      <c r="Y227" s="25" t="s">
        <v>95</v>
      </c>
      <c r="Z227" s="26" t="s">
        <v>95</v>
      </c>
      <c r="AA227" s="26">
        <v>0</v>
      </c>
      <c r="AB227" s="27">
        <v>56430</v>
      </c>
      <c r="AC227" s="27">
        <v>107130</v>
      </c>
      <c r="AD227" s="26">
        <v>0</v>
      </c>
      <c r="AE227" s="26" t="s">
        <v>95</v>
      </c>
      <c r="AF227" s="26" t="s">
        <v>95</v>
      </c>
      <c r="AG227" s="26" t="s">
        <v>95</v>
      </c>
      <c r="AH227" s="26" t="s">
        <v>95</v>
      </c>
      <c r="AI227" s="28">
        <v>163560</v>
      </c>
      <c r="AJ227" s="36">
        <f t="shared" si="17"/>
        <v>163.56</v>
      </c>
      <c r="AK227" s="36">
        <f t="shared" si="18"/>
        <v>163.56</v>
      </c>
    </row>
    <row r="228" spans="23:37" x14ac:dyDescent="0.2">
      <c r="W228" s="246"/>
      <c r="X228" s="13" t="s">
        <v>24</v>
      </c>
      <c r="Y228" s="25" t="s">
        <v>95</v>
      </c>
      <c r="Z228" s="26" t="s">
        <v>95</v>
      </c>
      <c r="AA228" s="26">
        <v>0</v>
      </c>
      <c r="AB228" s="27">
        <v>239201</v>
      </c>
      <c r="AC228" s="26">
        <v>0</v>
      </c>
      <c r="AD228" s="26">
        <v>0</v>
      </c>
      <c r="AE228" s="26" t="s">
        <v>95</v>
      </c>
      <c r="AF228" s="26" t="s">
        <v>95</v>
      </c>
      <c r="AG228" s="26" t="s">
        <v>95</v>
      </c>
      <c r="AH228" s="26" t="s">
        <v>95</v>
      </c>
      <c r="AI228" s="28">
        <v>239201</v>
      </c>
      <c r="AJ228" s="36">
        <f t="shared" si="17"/>
        <v>239.20099999999999</v>
      </c>
      <c r="AK228" s="36">
        <f t="shared" si="18"/>
        <v>239.20099999999999</v>
      </c>
    </row>
    <row r="229" spans="23:37" x14ac:dyDescent="0.2">
      <c r="W229" s="246"/>
      <c r="X229" s="13" t="s">
        <v>25</v>
      </c>
      <c r="Y229" s="25" t="s">
        <v>95</v>
      </c>
      <c r="Z229" s="26" t="s">
        <v>95</v>
      </c>
      <c r="AA229" s="26">
        <v>0</v>
      </c>
      <c r="AB229" s="27">
        <v>243937.99999999997</v>
      </c>
      <c r="AC229" s="27">
        <v>4880</v>
      </c>
      <c r="AD229" s="26">
        <v>0</v>
      </c>
      <c r="AE229" s="26" t="s">
        <v>95</v>
      </c>
      <c r="AF229" s="26" t="s">
        <v>95</v>
      </c>
      <c r="AG229" s="26" t="s">
        <v>95</v>
      </c>
      <c r="AH229" s="26" t="s">
        <v>95</v>
      </c>
      <c r="AI229" s="28">
        <v>248817.99999999991</v>
      </c>
      <c r="AJ229" s="36">
        <f t="shared" si="17"/>
        <v>248.81799999999998</v>
      </c>
      <c r="AK229" s="36">
        <f t="shared" si="18"/>
        <v>248.81799999999998</v>
      </c>
    </row>
    <row r="230" spans="23:37" x14ac:dyDescent="0.2">
      <c r="W230" s="246"/>
      <c r="X230" s="13" t="s">
        <v>26</v>
      </c>
      <c r="Y230" s="25" t="s">
        <v>95</v>
      </c>
      <c r="Z230" s="26" t="s">
        <v>95</v>
      </c>
      <c r="AA230" s="26">
        <v>0</v>
      </c>
      <c r="AB230" s="27">
        <v>44009</v>
      </c>
      <c r="AC230" s="27">
        <v>15000.000000000002</v>
      </c>
      <c r="AD230" s="26">
        <v>0</v>
      </c>
      <c r="AE230" s="26" t="s">
        <v>95</v>
      </c>
      <c r="AF230" s="26" t="s">
        <v>95</v>
      </c>
      <c r="AG230" s="26" t="s">
        <v>95</v>
      </c>
      <c r="AH230" s="26" t="s">
        <v>95</v>
      </c>
      <c r="AI230" s="28">
        <v>59009.000000000015</v>
      </c>
      <c r="AJ230" s="36">
        <f t="shared" si="17"/>
        <v>59.009</v>
      </c>
      <c r="AK230" s="36">
        <f t="shared" si="18"/>
        <v>59.009</v>
      </c>
    </row>
    <row r="231" spans="23:37" x14ac:dyDescent="0.2">
      <c r="W231" s="246"/>
      <c r="X231" s="13" t="s">
        <v>104</v>
      </c>
      <c r="Y231" s="25" t="s">
        <v>95</v>
      </c>
      <c r="Z231" s="26" t="s">
        <v>95</v>
      </c>
      <c r="AA231" s="26">
        <v>0</v>
      </c>
      <c r="AB231" s="27">
        <v>712861</v>
      </c>
      <c r="AC231" s="27">
        <v>3660</v>
      </c>
      <c r="AD231" s="26">
        <v>0</v>
      </c>
      <c r="AE231" s="26" t="s">
        <v>95</v>
      </c>
      <c r="AF231" s="26" t="s">
        <v>95</v>
      </c>
      <c r="AG231" s="26" t="s">
        <v>95</v>
      </c>
      <c r="AH231" s="26" t="s">
        <v>95</v>
      </c>
      <c r="AI231" s="28">
        <v>716520.99999999988</v>
      </c>
      <c r="AJ231" s="36">
        <f t="shared" si="17"/>
        <v>716.52099999999996</v>
      </c>
      <c r="AK231" s="36">
        <f t="shared" si="18"/>
        <v>716.52099999999996</v>
      </c>
    </row>
    <row r="232" spans="23:37" ht="15" thickBot="1" x14ac:dyDescent="0.25">
      <c r="W232" s="246"/>
      <c r="X232" s="13" t="s">
        <v>105</v>
      </c>
      <c r="Y232" s="25" t="s">
        <v>95</v>
      </c>
      <c r="Z232" s="26" t="s">
        <v>95</v>
      </c>
      <c r="AA232" s="26">
        <v>0</v>
      </c>
      <c r="AB232" s="27">
        <v>726849.00000000023</v>
      </c>
      <c r="AC232" s="27">
        <v>250</v>
      </c>
      <c r="AD232" s="26">
        <v>0</v>
      </c>
      <c r="AE232" s="26" t="s">
        <v>95</v>
      </c>
      <c r="AF232" s="26" t="s">
        <v>95</v>
      </c>
      <c r="AG232" s="26" t="s">
        <v>95</v>
      </c>
      <c r="AH232" s="26" t="s">
        <v>95</v>
      </c>
      <c r="AI232" s="28">
        <v>727099.00000000012</v>
      </c>
      <c r="AJ232" s="36">
        <f t="shared" si="17"/>
        <v>727.09900000000027</v>
      </c>
      <c r="AK232" s="36">
        <f t="shared" si="18"/>
        <v>727.09900000000027</v>
      </c>
    </row>
    <row r="233" spans="23:37" ht="15" thickBot="1" x14ac:dyDescent="0.25">
      <c r="W233" s="246"/>
      <c r="X233" s="43" t="s">
        <v>86</v>
      </c>
      <c r="Y233" s="44" t="s">
        <v>95</v>
      </c>
      <c r="Z233" s="45" t="s">
        <v>95</v>
      </c>
      <c r="AA233" s="46">
        <v>5120</v>
      </c>
      <c r="AB233" s="46">
        <v>5298799.0000000065</v>
      </c>
      <c r="AC233" s="46">
        <v>3452226</v>
      </c>
      <c r="AD233" s="46">
        <v>14</v>
      </c>
      <c r="AE233" s="45" t="s">
        <v>95</v>
      </c>
      <c r="AF233" s="45" t="s">
        <v>95</v>
      </c>
      <c r="AG233" s="45" t="s">
        <v>95</v>
      </c>
      <c r="AH233" s="45" t="s">
        <v>95</v>
      </c>
      <c r="AI233" s="48">
        <v>8756159.0000000093</v>
      </c>
      <c r="AJ233" s="36">
        <f t="shared" si="17"/>
        <v>8751.0250000000069</v>
      </c>
      <c r="AK233" s="36">
        <f t="shared" si="18"/>
        <v>13885.025000000007</v>
      </c>
    </row>
    <row r="234" spans="23:37" x14ac:dyDescent="0.2">
      <c r="W234" s="245" t="s">
        <v>85</v>
      </c>
      <c r="X234" s="13" t="s">
        <v>94</v>
      </c>
      <c r="Y234" s="25" t="s">
        <v>95</v>
      </c>
      <c r="Z234" s="26">
        <v>0</v>
      </c>
      <c r="AA234" s="26">
        <v>0</v>
      </c>
      <c r="AB234" s="26">
        <v>0</v>
      </c>
      <c r="AC234" s="27">
        <v>6000</v>
      </c>
      <c r="AD234" s="26" t="s">
        <v>95</v>
      </c>
      <c r="AE234" s="26" t="s">
        <v>95</v>
      </c>
      <c r="AF234" s="26" t="s">
        <v>95</v>
      </c>
      <c r="AG234" s="26" t="s">
        <v>95</v>
      </c>
      <c r="AH234" s="26" t="s">
        <v>95</v>
      </c>
      <c r="AI234" s="28">
        <v>6000</v>
      </c>
      <c r="AJ234" s="96">
        <f>(AC234+AB234)/1000</f>
        <v>6</v>
      </c>
      <c r="AK234" s="96">
        <f>AJ234+AA234</f>
        <v>6</v>
      </c>
    </row>
    <row r="235" spans="23:37" x14ac:dyDescent="0.2">
      <c r="W235" s="246"/>
      <c r="X235" s="13" t="s">
        <v>96</v>
      </c>
      <c r="Y235" s="25" t="s">
        <v>95</v>
      </c>
      <c r="Z235" s="26">
        <v>0</v>
      </c>
      <c r="AA235" s="27">
        <v>44400000</v>
      </c>
      <c r="AB235" s="26">
        <v>0</v>
      </c>
      <c r="AC235" s="26">
        <v>0</v>
      </c>
      <c r="AD235" s="26" t="s">
        <v>95</v>
      </c>
      <c r="AE235" s="26" t="s">
        <v>95</v>
      </c>
      <c r="AF235" s="26" t="s">
        <v>95</v>
      </c>
      <c r="AG235" s="26" t="s">
        <v>95</v>
      </c>
      <c r="AH235" s="26" t="s">
        <v>95</v>
      </c>
      <c r="AI235" s="28">
        <v>44400000</v>
      </c>
      <c r="AJ235" s="98">
        <f t="shared" ref="AJ235:AJ252" si="19">(AC235+AB235)/1000</f>
        <v>0</v>
      </c>
      <c r="AK235" s="98">
        <f t="shared" ref="AK235:AK252" si="20">AJ235+AA235</f>
        <v>44400000</v>
      </c>
    </row>
    <row r="236" spans="23:37" x14ac:dyDescent="0.2">
      <c r="W236" s="246"/>
      <c r="X236" s="13" t="s">
        <v>97</v>
      </c>
      <c r="Y236" s="25" t="s">
        <v>95</v>
      </c>
      <c r="Z236" s="27">
        <v>45000</v>
      </c>
      <c r="AA236" s="27">
        <v>1000</v>
      </c>
      <c r="AB236" s="26">
        <v>0</v>
      </c>
      <c r="AC236" s="26">
        <v>0</v>
      </c>
      <c r="AD236" s="26" t="s">
        <v>95</v>
      </c>
      <c r="AE236" s="26" t="s">
        <v>95</v>
      </c>
      <c r="AF236" s="26" t="s">
        <v>95</v>
      </c>
      <c r="AG236" s="26" t="s">
        <v>95</v>
      </c>
      <c r="AH236" s="26" t="s">
        <v>95</v>
      </c>
      <c r="AI236" s="28">
        <v>46000</v>
      </c>
      <c r="AJ236" s="98">
        <f t="shared" si="19"/>
        <v>0</v>
      </c>
      <c r="AK236" s="98">
        <f t="shared" si="20"/>
        <v>1000</v>
      </c>
    </row>
    <row r="237" spans="23:37" x14ac:dyDescent="0.2">
      <c r="W237" s="246"/>
      <c r="X237" s="13" t="s">
        <v>21</v>
      </c>
      <c r="Y237" s="25" t="s">
        <v>95</v>
      </c>
      <c r="Z237" s="26">
        <v>0</v>
      </c>
      <c r="AA237" s="27">
        <v>1265925985</v>
      </c>
      <c r="AB237" s="26">
        <v>0</v>
      </c>
      <c r="AC237" s="26">
        <v>0</v>
      </c>
      <c r="AD237" s="26" t="s">
        <v>95</v>
      </c>
      <c r="AE237" s="26" t="s">
        <v>95</v>
      </c>
      <c r="AF237" s="26" t="s">
        <v>95</v>
      </c>
      <c r="AG237" s="26" t="s">
        <v>95</v>
      </c>
      <c r="AH237" s="26" t="s">
        <v>95</v>
      </c>
      <c r="AI237" s="28">
        <v>1265925985</v>
      </c>
      <c r="AJ237" s="98">
        <f t="shared" si="19"/>
        <v>0</v>
      </c>
      <c r="AK237" s="98">
        <f t="shared" si="20"/>
        <v>1265925985</v>
      </c>
    </row>
    <row r="238" spans="23:37" x14ac:dyDescent="0.2">
      <c r="W238" s="246"/>
      <c r="X238" s="13" t="s">
        <v>98</v>
      </c>
      <c r="Y238" s="25" t="s">
        <v>95</v>
      </c>
      <c r="Z238" s="27">
        <v>1866240</v>
      </c>
      <c r="AA238" s="26">
        <v>0</v>
      </c>
      <c r="AB238" s="26">
        <v>0</v>
      </c>
      <c r="AC238" s="26">
        <v>0</v>
      </c>
      <c r="AD238" s="26" t="s">
        <v>95</v>
      </c>
      <c r="AE238" s="26" t="s">
        <v>95</v>
      </c>
      <c r="AF238" s="26" t="s">
        <v>95</v>
      </c>
      <c r="AG238" s="26" t="s">
        <v>95</v>
      </c>
      <c r="AH238" s="26" t="s">
        <v>95</v>
      </c>
      <c r="AI238" s="28">
        <v>1866240</v>
      </c>
      <c r="AJ238" s="98">
        <f t="shared" si="19"/>
        <v>0</v>
      </c>
      <c r="AK238" s="98">
        <f t="shared" si="20"/>
        <v>0</v>
      </c>
    </row>
    <row r="239" spans="23:37" x14ac:dyDescent="0.2">
      <c r="W239" s="246"/>
      <c r="X239" s="13" t="s">
        <v>99</v>
      </c>
      <c r="Y239" s="25" t="s">
        <v>95</v>
      </c>
      <c r="Z239" s="26">
        <v>0</v>
      </c>
      <c r="AA239" s="26">
        <v>0</v>
      </c>
      <c r="AB239" s="26">
        <v>0</v>
      </c>
      <c r="AC239" s="26">
        <v>0</v>
      </c>
      <c r="AD239" s="26" t="s">
        <v>95</v>
      </c>
      <c r="AE239" s="26" t="s">
        <v>95</v>
      </c>
      <c r="AF239" s="26" t="s">
        <v>95</v>
      </c>
      <c r="AG239" s="26" t="s">
        <v>95</v>
      </c>
      <c r="AH239" s="26" t="s">
        <v>95</v>
      </c>
      <c r="AI239" s="29" t="s">
        <v>95</v>
      </c>
      <c r="AJ239" s="98">
        <f t="shared" si="19"/>
        <v>0</v>
      </c>
      <c r="AK239" s="98">
        <f t="shared" si="20"/>
        <v>0</v>
      </c>
    </row>
    <row r="240" spans="23:37" x14ac:dyDescent="0.2">
      <c r="W240" s="246"/>
      <c r="X240" s="13" t="s">
        <v>100</v>
      </c>
      <c r="Y240" s="25" t="s">
        <v>95</v>
      </c>
      <c r="Z240" s="26">
        <v>0</v>
      </c>
      <c r="AA240" s="27">
        <v>11556395</v>
      </c>
      <c r="AB240" s="27">
        <v>10000</v>
      </c>
      <c r="AC240" s="26">
        <v>0</v>
      </c>
      <c r="AD240" s="26" t="s">
        <v>95</v>
      </c>
      <c r="AE240" s="26" t="s">
        <v>95</v>
      </c>
      <c r="AF240" s="26" t="s">
        <v>95</v>
      </c>
      <c r="AG240" s="26" t="s">
        <v>95</v>
      </c>
      <c r="AH240" s="26" t="s">
        <v>95</v>
      </c>
      <c r="AI240" s="28">
        <v>11566395</v>
      </c>
      <c r="AJ240" s="98">
        <f t="shared" si="19"/>
        <v>10</v>
      </c>
      <c r="AK240" s="98">
        <f t="shared" si="20"/>
        <v>11556405</v>
      </c>
    </row>
    <row r="241" spans="23:37" x14ac:dyDescent="0.2">
      <c r="W241" s="246"/>
      <c r="X241" s="13" t="s">
        <v>61</v>
      </c>
      <c r="Y241" s="25" t="s">
        <v>95</v>
      </c>
      <c r="Z241" s="26">
        <v>0</v>
      </c>
      <c r="AA241" s="27">
        <v>24372600</v>
      </c>
      <c r="AB241" s="26">
        <v>0</v>
      </c>
      <c r="AC241" s="26">
        <v>0</v>
      </c>
      <c r="AD241" s="26" t="s">
        <v>95</v>
      </c>
      <c r="AE241" s="26" t="s">
        <v>95</v>
      </c>
      <c r="AF241" s="26" t="s">
        <v>95</v>
      </c>
      <c r="AG241" s="26" t="s">
        <v>95</v>
      </c>
      <c r="AH241" s="26" t="s">
        <v>95</v>
      </c>
      <c r="AI241" s="28">
        <v>24372600</v>
      </c>
      <c r="AJ241" s="98">
        <f t="shared" si="19"/>
        <v>0</v>
      </c>
      <c r="AK241" s="98">
        <f t="shared" si="20"/>
        <v>24372600</v>
      </c>
    </row>
    <row r="242" spans="23:37" x14ac:dyDescent="0.2">
      <c r="W242" s="246"/>
      <c r="X242" s="13" t="s">
        <v>101</v>
      </c>
      <c r="Y242" s="25" t="s">
        <v>95</v>
      </c>
      <c r="Z242" s="26">
        <v>0</v>
      </c>
      <c r="AA242" s="27">
        <v>23869264</v>
      </c>
      <c r="AB242" s="27">
        <v>15000</v>
      </c>
      <c r="AC242" s="26">
        <v>0</v>
      </c>
      <c r="AD242" s="26" t="s">
        <v>95</v>
      </c>
      <c r="AE242" s="26" t="s">
        <v>95</v>
      </c>
      <c r="AF242" s="26" t="s">
        <v>95</v>
      </c>
      <c r="AG242" s="26" t="s">
        <v>95</v>
      </c>
      <c r="AH242" s="26" t="s">
        <v>95</v>
      </c>
      <c r="AI242" s="28">
        <v>23884264</v>
      </c>
      <c r="AJ242" s="98">
        <f t="shared" si="19"/>
        <v>15</v>
      </c>
      <c r="AK242" s="98">
        <f t="shared" si="20"/>
        <v>23869279</v>
      </c>
    </row>
    <row r="243" spans="23:37" x14ac:dyDescent="0.2">
      <c r="W243" s="246"/>
      <c r="X243" s="13" t="s">
        <v>22</v>
      </c>
      <c r="Y243" s="25" t="s">
        <v>95</v>
      </c>
      <c r="Z243" s="26">
        <v>0</v>
      </c>
      <c r="AA243" s="26">
        <v>0</v>
      </c>
      <c r="AB243" s="26">
        <v>0</v>
      </c>
      <c r="AC243" s="26">
        <v>0</v>
      </c>
      <c r="AD243" s="26" t="s">
        <v>95</v>
      </c>
      <c r="AE243" s="26" t="s">
        <v>95</v>
      </c>
      <c r="AF243" s="26" t="s">
        <v>95</v>
      </c>
      <c r="AG243" s="26" t="s">
        <v>95</v>
      </c>
      <c r="AH243" s="26" t="s">
        <v>95</v>
      </c>
      <c r="AI243" s="29" t="s">
        <v>95</v>
      </c>
      <c r="AJ243" s="98">
        <f t="shared" si="19"/>
        <v>0</v>
      </c>
      <c r="AK243" s="98">
        <f t="shared" si="20"/>
        <v>0</v>
      </c>
    </row>
    <row r="244" spans="23:37" x14ac:dyDescent="0.2">
      <c r="W244" s="246"/>
      <c r="X244" s="13" t="s">
        <v>102</v>
      </c>
      <c r="Y244" s="25" t="s">
        <v>95</v>
      </c>
      <c r="Z244" s="26">
        <v>0</v>
      </c>
      <c r="AA244" s="26">
        <v>0</v>
      </c>
      <c r="AB244" s="26">
        <v>0</v>
      </c>
      <c r="AC244" s="26">
        <v>0</v>
      </c>
      <c r="AD244" s="26" t="s">
        <v>95</v>
      </c>
      <c r="AE244" s="26" t="s">
        <v>95</v>
      </c>
      <c r="AF244" s="26" t="s">
        <v>95</v>
      </c>
      <c r="AG244" s="26" t="s">
        <v>95</v>
      </c>
      <c r="AH244" s="26" t="s">
        <v>95</v>
      </c>
      <c r="AI244" s="29" t="s">
        <v>95</v>
      </c>
      <c r="AJ244" s="98">
        <f t="shared" si="19"/>
        <v>0</v>
      </c>
      <c r="AK244" s="98">
        <f t="shared" si="20"/>
        <v>0</v>
      </c>
    </row>
    <row r="245" spans="23:37" x14ac:dyDescent="0.2">
      <c r="W245" s="246"/>
      <c r="X245" s="13" t="s">
        <v>103</v>
      </c>
      <c r="Y245" s="25" t="s">
        <v>95</v>
      </c>
      <c r="Z245" s="26">
        <v>0</v>
      </c>
      <c r="AA245" s="27">
        <v>450277000</v>
      </c>
      <c r="AB245" s="26">
        <v>0</v>
      </c>
      <c r="AC245" s="26">
        <v>0</v>
      </c>
      <c r="AD245" s="26" t="s">
        <v>95</v>
      </c>
      <c r="AE245" s="26" t="s">
        <v>95</v>
      </c>
      <c r="AF245" s="26" t="s">
        <v>95</v>
      </c>
      <c r="AG245" s="26" t="s">
        <v>95</v>
      </c>
      <c r="AH245" s="26" t="s">
        <v>95</v>
      </c>
      <c r="AI245" s="28">
        <v>450277000</v>
      </c>
      <c r="AJ245" s="98">
        <f t="shared" si="19"/>
        <v>0</v>
      </c>
      <c r="AK245" s="98">
        <f t="shared" si="20"/>
        <v>450277000</v>
      </c>
    </row>
    <row r="246" spans="23:37" x14ac:dyDescent="0.2">
      <c r="W246" s="246"/>
      <c r="X246" s="13" t="s">
        <v>23</v>
      </c>
      <c r="Y246" s="25" t="s">
        <v>95</v>
      </c>
      <c r="Z246" s="26">
        <v>0</v>
      </c>
      <c r="AA246" s="27">
        <v>513439831</v>
      </c>
      <c r="AB246" s="26">
        <v>0</v>
      </c>
      <c r="AC246" s="26">
        <v>0</v>
      </c>
      <c r="AD246" s="26" t="s">
        <v>95</v>
      </c>
      <c r="AE246" s="26" t="s">
        <v>95</v>
      </c>
      <c r="AF246" s="26" t="s">
        <v>95</v>
      </c>
      <c r="AG246" s="26" t="s">
        <v>95</v>
      </c>
      <c r="AH246" s="26" t="s">
        <v>95</v>
      </c>
      <c r="AI246" s="28">
        <v>513439831</v>
      </c>
      <c r="AJ246" s="98">
        <f t="shared" si="19"/>
        <v>0</v>
      </c>
      <c r="AK246" s="98">
        <f t="shared" si="20"/>
        <v>513439831</v>
      </c>
    </row>
    <row r="247" spans="23:37" x14ac:dyDescent="0.2">
      <c r="W247" s="246"/>
      <c r="X247" s="13" t="s">
        <v>24</v>
      </c>
      <c r="Y247" s="25" t="s">
        <v>95</v>
      </c>
      <c r="Z247" s="26">
        <v>0</v>
      </c>
      <c r="AA247" s="26">
        <v>0</v>
      </c>
      <c r="AB247" s="26">
        <v>0</v>
      </c>
      <c r="AC247" s="26">
        <v>0</v>
      </c>
      <c r="AD247" s="26" t="s">
        <v>95</v>
      </c>
      <c r="AE247" s="26" t="s">
        <v>95</v>
      </c>
      <c r="AF247" s="26" t="s">
        <v>95</v>
      </c>
      <c r="AG247" s="26" t="s">
        <v>95</v>
      </c>
      <c r="AH247" s="26" t="s">
        <v>95</v>
      </c>
      <c r="AI247" s="29" t="s">
        <v>95</v>
      </c>
      <c r="AJ247" s="98">
        <f t="shared" si="19"/>
        <v>0</v>
      </c>
      <c r="AK247" s="98">
        <f t="shared" si="20"/>
        <v>0</v>
      </c>
    </row>
    <row r="248" spans="23:37" x14ac:dyDescent="0.2">
      <c r="W248" s="246"/>
      <c r="X248" s="13" t="s">
        <v>25</v>
      </c>
      <c r="Y248" s="25" t="s">
        <v>95</v>
      </c>
      <c r="Z248" s="26">
        <v>0</v>
      </c>
      <c r="AA248" s="26">
        <v>0</v>
      </c>
      <c r="AB248" s="26">
        <v>0</v>
      </c>
      <c r="AC248" s="26">
        <v>0</v>
      </c>
      <c r="AD248" s="26" t="s">
        <v>95</v>
      </c>
      <c r="AE248" s="26" t="s">
        <v>95</v>
      </c>
      <c r="AF248" s="26" t="s">
        <v>95</v>
      </c>
      <c r="AG248" s="26" t="s">
        <v>95</v>
      </c>
      <c r="AH248" s="26" t="s">
        <v>95</v>
      </c>
      <c r="AI248" s="29" t="s">
        <v>95</v>
      </c>
      <c r="AJ248" s="98">
        <f t="shared" si="19"/>
        <v>0</v>
      </c>
      <c r="AK248" s="98">
        <f t="shared" si="20"/>
        <v>0</v>
      </c>
    </row>
    <row r="249" spans="23:37" x14ac:dyDescent="0.2">
      <c r="W249" s="246"/>
      <c r="X249" s="13" t="s">
        <v>26</v>
      </c>
      <c r="Y249" s="25" t="s">
        <v>95</v>
      </c>
      <c r="Z249" s="26">
        <v>0</v>
      </c>
      <c r="AA249" s="27">
        <v>114135286</v>
      </c>
      <c r="AB249" s="26">
        <v>0</v>
      </c>
      <c r="AC249" s="26">
        <v>0</v>
      </c>
      <c r="AD249" s="26" t="s">
        <v>95</v>
      </c>
      <c r="AE249" s="26" t="s">
        <v>95</v>
      </c>
      <c r="AF249" s="26" t="s">
        <v>95</v>
      </c>
      <c r="AG249" s="26" t="s">
        <v>95</v>
      </c>
      <c r="AH249" s="26" t="s">
        <v>95</v>
      </c>
      <c r="AI249" s="28">
        <v>114135286</v>
      </c>
      <c r="AJ249" s="98">
        <f t="shared" si="19"/>
        <v>0</v>
      </c>
      <c r="AK249" s="98">
        <f t="shared" si="20"/>
        <v>114135286</v>
      </c>
    </row>
    <row r="250" spans="23:37" x14ac:dyDescent="0.2">
      <c r="W250" s="246"/>
      <c r="X250" s="13" t="s">
        <v>104</v>
      </c>
      <c r="Y250" s="25" t="s">
        <v>95</v>
      </c>
      <c r="Z250" s="26">
        <v>0</v>
      </c>
      <c r="AA250" s="26">
        <v>0</v>
      </c>
      <c r="AB250" s="26">
        <v>0</v>
      </c>
      <c r="AC250" s="26">
        <v>0</v>
      </c>
      <c r="AD250" s="26" t="s">
        <v>95</v>
      </c>
      <c r="AE250" s="26" t="s">
        <v>95</v>
      </c>
      <c r="AF250" s="26" t="s">
        <v>95</v>
      </c>
      <c r="AG250" s="26" t="s">
        <v>95</v>
      </c>
      <c r="AH250" s="26" t="s">
        <v>95</v>
      </c>
      <c r="AI250" s="29" t="s">
        <v>95</v>
      </c>
      <c r="AJ250" s="98">
        <f t="shared" si="19"/>
        <v>0</v>
      </c>
      <c r="AK250" s="98">
        <f t="shared" si="20"/>
        <v>0</v>
      </c>
    </row>
    <row r="251" spans="23:37" ht="15" thickBot="1" x14ac:dyDescent="0.25">
      <c r="W251" s="246"/>
      <c r="X251" s="13" t="s">
        <v>105</v>
      </c>
      <c r="Y251" s="25" t="s">
        <v>95</v>
      </c>
      <c r="Z251" s="26">
        <v>0</v>
      </c>
      <c r="AA251" s="27">
        <v>295535914</v>
      </c>
      <c r="AB251" s="27">
        <v>10834230</v>
      </c>
      <c r="AC251" s="26">
        <v>0</v>
      </c>
      <c r="AD251" s="26" t="s">
        <v>95</v>
      </c>
      <c r="AE251" s="26" t="s">
        <v>95</v>
      </c>
      <c r="AF251" s="26" t="s">
        <v>95</v>
      </c>
      <c r="AG251" s="26" t="s">
        <v>95</v>
      </c>
      <c r="AH251" s="26" t="s">
        <v>95</v>
      </c>
      <c r="AI251" s="28">
        <v>306370144</v>
      </c>
      <c r="AJ251" s="98">
        <f t="shared" si="19"/>
        <v>10834.23</v>
      </c>
      <c r="AK251" s="98">
        <f t="shared" si="20"/>
        <v>295546748.23000002</v>
      </c>
    </row>
    <row r="252" spans="23:37" ht="15" thickBot="1" x14ac:dyDescent="0.25">
      <c r="W252" s="246"/>
      <c r="X252" s="43" t="s">
        <v>86</v>
      </c>
      <c r="Y252" s="44" t="s">
        <v>95</v>
      </c>
      <c r="Z252" s="46">
        <v>1911240</v>
      </c>
      <c r="AA252" s="46">
        <v>2743513274.9999995</v>
      </c>
      <c r="AB252" s="46">
        <v>10859230</v>
      </c>
      <c r="AC252" s="46">
        <v>6000</v>
      </c>
      <c r="AD252" s="45" t="s">
        <v>95</v>
      </c>
      <c r="AE252" s="45" t="s">
        <v>95</v>
      </c>
      <c r="AF252" s="45" t="s">
        <v>95</v>
      </c>
      <c r="AG252" s="45" t="s">
        <v>95</v>
      </c>
      <c r="AH252" s="45" t="s">
        <v>95</v>
      </c>
      <c r="AI252" s="48">
        <v>2756289745.000001</v>
      </c>
      <c r="AJ252" s="98">
        <f t="shared" si="19"/>
        <v>10865.23</v>
      </c>
      <c r="AK252" s="98">
        <f t="shared" si="20"/>
        <v>2743524140.2299995</v>
      </c>
    </row>
    <row r="253" spans="23:37" x14ac:dyDescent="0.2">
      <c r="W253" s="245" t="s">
        <v>110</v>
      </c>
      <c r="X253" s="13" t="s">
        <v>94</v>
      </c>
      <c r="Y253" s="25">
        <v>0</v>
      </c>
      <c r="Z253" s="26">
        <v>0</v>
      </c>
      <c r="AA253" s="26">
        <v>0</v>
      </c>
      <c r="AB253" s="26">
        <v>0</v>
      </c>
      <c r="AC253" s="27">
        <v>6000</v>
      </c>
      <c r="AD253" s="26">
        <v>0</v>
      </c>
      <c r="AE253" s="26" t="s">
        <v>95</v>
      </c>
      <c r="AF253" s="26">
        <v>0</v>
      </c>
      <c r="AG253" s="26" t="s">
        <v>95</v>
      </c>
      <c r="AH253" s="26" t="s">
        <v>95</v>
      </c>
      <c r="AI253" s="28">
        <v>6000</v>
      </c>
      <c r="AJ253" s="36">
        <f>(AB253+AC253)/1000</f>
        <v>6</v>
      </c>
      <c r="AK253" s="36">
        <f>AJ253+AD253+AA253</f>
        <v>6</v>
      </c>
    </row>
    <row r="254" spans="23:37" x14ac:dyDescent="0.2">
      <c r="W254" s="246"/>
      <c r="X254" s="13" t="s">
        <v>96</v>
      </c>
      <c r="Y254" s="30">
        <v>372</v>
      </c>
      <c r="Z254" s="26">
        <v>0</v>
      </c>
      <c r="AA254" s="26">
        <v>0</v>
      </c>
      <c r="AB254" s="26">
        <v>0</v>
      </c>
      <c r="AC254" s="27">
        <v>29700</v>
      </c>
      <c r="AD254" s="26">
        <v>0</v>
      </c>
      <c r="AE254" s="26" t="s">
        <v>95</v>
      </c>
      <c r="AF254" s="26">
        <v>0</v>
      </c>
      <c r="AG254" s="26" t="s">
        <v>95</v>
      </c>
      <c r="AH254" s="26" t="s">
        <v>95</v>
      </c>
      <c r="AI254" s="28">
        <v>30072</v>
      </c>
      <c r="AJ254" s="36">
        <f t="shared" ref="AJ254:AJ271" si="21">(AB254+AC254)/1000</f>
        <v>29.7</v>
      </c>
      <c r="AK254" s="36">
        <f t="shared" ref="AK254:AK271" si="22">AJ254+AD254+AA254</f>
        <v>29.7</v>
      </c>
    </row>
    <row r="255" spans="23:37" x14ac:dyDescent="0.2">
      <c r="W255" s="246"/>
      <c r="X255" s="13" t="s">
        <v>97</v>
      </c>
      <c r="Y255" s="25">
        <v>0</v>
      </c>
      <c r="Z255" s="26">
        <v>0</v>
      </c>
      <c r="AA255" s="26">
        <v>0</v>
      </c>
      <c r="AB255" s="27">
        <v>200</v>
      </c>
      <c r="AC255" s="27">
        <v>7000</v>
      </c>
      <c r="AD255" s="26">
        <v>0</v>
      </c>
      <c r="AE255" s="26" t="s">
        <v>95</v>
      </c>
      <c r="AF255" s="26">
        <v>0</v>
      </c>
      <c r="AG255" s="26" t="s">
        <v>95</v>
      </c>
      <c r="AH255" s="26" t="s">
        <v>95</v>
      </c>
      <c r="AI255" s="28">
        <v>7200</v>
      </c>
      <c r="AJ255" s="36">
        <f t="shared" si="21"/>
        <v>7.2</v>
      </c>
      <c r="AK255" s="36">
        <f t="shared" si="22"/>
        <v>7.2</v>
      </c>
    </row>
    <row r="256" spans="23:37" x14ac:dyDescent="0.2">
      <c r="W256" s="246"/>
      <c r="X256" s="13" t="s">
        <v>21</v>
      </c>
      <c r="Y256" s="25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 t="s">
        <v>95</v>
      </c>
      <c r="AF256" s="26">
        <v>0</v>
      </c>
      <c r="AG256" s="26" t="s">
        <v>95</v>
      </c>
      <c r="AH256" s="26" t="s">
        <v>95</v>
      </c>
      <c r="AI256" s="29" t="s">
        <v>95</v>
      </c>
      <c r="AJ256" s="36">
        <f t="shared" si="21"/>
        <v>0</v>
      </c>
      <c r="AK256" s="36">
        <f t="shared" si="22"/>
        <v>0</v>
      </c>
    </row>
    <row r="257" spans="23:37" x14ac:dyDescent="0.2">
      <c r="W257" s="246"/>
      <c r="X257" s="13" t="s">
        <v>98</v>
      </c>
      <c r="Y257" s="25">
        <v>0</v>
      </c>
      <c r="Z257" s="26">
        <v>0</v>
      </c>
      <c r="AA257" s="26">
        <v>0</v>
      </c>
      <c r="AB257" s="27">
        <v>850</v>
      </c>
      <c r="AC257" s="27">
        <v>16364</v>
      </c>
      <c r="AD257" s="26">
        <v>0</v>
      </c>
      <c r="AE257" s="26" t="s">
        <v>95</v>
      </c>
      <c r="AF257" s="27">
        <v>456</v>
      </c>
      <c r="AG257" s="26" t="s">
        <v>95</v>
      </c>
      <c r="AH257" s="26" t="s">
        <v>95</v>
      </c>
      <c r="AI257" s="28">
        <v>17670</v>
      </c>
      <c r="AJ257" s="36">
        <f t="shared" si="21"/>
        <v>17.213999999999999</v>
      </c>
      <c r="AK257" s="36">
        <f t="shared" si="22"/>
        <v>17.213999999999999</v>
      </c>
    </row>
    <row r="258" spans="23:37" x14ac:dyDescent="0.2">
      <c r="W258" s="246"/>
      <c r="X258" s="13" t="s">
        <v>99</v>
      </c>
      <c r="Y258" s="25">
        <v>0</v>
      </c>
      <c r="Z258" s="26">
        <v>0</v>
      </c>
      <c r="AA258" s="26">
        <v>0</v>
      </c>
      <c r="AB258" s="27">
        <v>40000</v>
      </c>
      <c r="AC258" s="27">
        <v>2400</v>
      </c>
      <c r="AD258" s="26">
        <v>0</v>
      </c>
      <c r="AE258" s="26" t="s">
        <v>95</v>
      </c>
      <c r="AF258" s="26">
        <v>0</v>
      </c>
      <c r="AG258" s="26" t="s">
        <v>95</v>
      </c>
      <c r="AH258" s="26" t="s">
        <v>95</v>
      </c>
      <c r="AI258" s="28">
        <v>42400</v>
      </c>
      <c r="AJ258" s="36">
        <f t="shared" si="21"/>
        <v>42.4</v>
      </c>
      <c r="AK258" s="36">
        <f t="shared" si="22"/>
        <v>42.4</v>
      </c>
    </row>
    <row r="259" spans="23:37" x14ac:dyDescent="0.2">
      <c r="W259" s="246"/>
      <c r="X259" s="13" t="s">
        <v>100</v>
      </c>
      <c r="Y259" s="25">
        <v>0</v>
      </c>
      <c r="Z259" s="27">
        <v>286</v>
      </c>
      <c r="AA259" s="26">
        <v>0</v>
      </c>
      <c r="AB259" s="26">
        <v>0</v>
      </c>
      <c r="AC259" s="26">
        <v>0</v>
      </c>
      <c r="AD259" s="26">
        <v>0</v>
      </c>
      <c r="AE259" s="26" t="s">
        <v>95</v>
      </c>
      <c r="AF259" s="26">
        <v>0</v>
      </c>
      <c r="AG259" s="26" t="s">
        <v>95</v>
      </c>
      <c r="AH259" s="26" t="s">
        <v>95</v>
      </c>
      <c r="AI259" s="28">
        <v>286</v>
      </c>
      <c r="AJ259" s="36">
        <f t="shared" si="21"/>
        <v>0</v>
      </c>
      <c r="AK259" s="36">
        <f t="shared" si="22"/>
        <v>0</v>
      </c>
    </row>
    <row r="260" spans="23:37" x14ac:dyDescent="0.2">
      <c r="W260" s="246"/>
      <c r="X260" s="13" t="s">
        <v>61</v>
      </c>
      <c r="Y260" s="25">
        <v>0</v>
      </c>
      <c r="Z260" s="26">
        <v>0</v>
      </c>
      <c r="AA260" s="26">
        <v>0</v>
      </c>
      <c r="AB260" s="26">
        <v>0</v>
      </c>
      <c r="AC260" s="27">
        <v>8260</v>
      </c>
      <c r="AD260" s="27">
        <v>28</v>
      </c>
      <c r="AE260" s="26" t="s">
        <v>95</v>
      </c>
      <c r="AF260" s="26">
        <v>0</v>
      </c>
      <c r="AG260" s="26" t="s">
        <v>95</v>
      </c>
      <c r="AH260" s="26" t="s">
        <v>95</v>
      </c>
      <c r="AI260" s="28">
        <v>8288</v>
      </c>
      <c r="AJ260" s="36">
        <f t="shared" si="21"/>
        <v>8.26</v>
      </c>
      <c r="AK260" s="36">
        <f t="shared" si="22"/>
        <v>36.26</v>
      </c>
    </row>
    <row r="261" spans="23:37" x14ac:dyDescent="0.2">
      <c r="W261" s="246"/>
      <c r="X261" s="13" t="s">
        <v>101</v>
      </c>
      <c r="Y261" s="25">
        <v>0</v>
      </c>
      <c r="Z261" s="26">
        <v>0</v>
      </c>
      <c r="AA261" s="27">
        <v>132361</v>
      </c>
      <c r="AB261" s="27">
        <v>736</v>
      </c>
      <c r="AC261" s="26">
        <v>0</v>
      </c>
      <c r="AD261" s="26">
        <v>0</v>
      </c>
      <c r="AE261" s="26" t="s">
        <v>95</v>
      </c>
      <c r="AF261" s="27">
        <v>475</v>
      </c>
      <c r="AG261" s="26" t="s">
        <v>95</v>
      </c>
      <c r="AH261" s="26" t="s">
        <v>95</v>
      </c>
      <c r="AI261" s="28">
        <v>133572</v>
      </c>
      <c r="AJ261" s="36">
        <f t="shared" si="21"/>
        <v>0.73599999999999999</v>
      </c>
      <c r="AK261" s="36">
        <f t="shared" si="22"/>
        <v>132361.736</v>
      </c>
    </row>
    <row r="262" spans="23:37" x14ac:dyDescent="0.2">
      <c r="W262" s="246"/>
      <c r="X262" s="13" t="s">
        <v>22</v>
      </c>
      <c r="Y262" s="25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 t="s">
        <v>95</v>
      </c>
      <c r="AF262" s="27">
        <v>280</v>
      </c>
      <c r="AG262" s="26" t="s">
        <v>95</v>
      </c>
      <c r="AH262" s="26" t="s">
        <v>95</v>
      </c>
      <c r="AI262" s="28">
        <v>280</v>
      </c>
      <c r="AJ262" s="36">
        <f t="shared" si="21"/>
        <v>0</v>
      </c>
      <c r="AK262" s="36">
        <f t="shared" si="22"/>
        <v>0</v>
      </c>
    </row>
    <row r="263" spans="23:37" x14ac:dyDescent="0.2">
      <c r="W263" s="246"/>
      <c r="X263" s="13" t="s">
        <v>102</v>
      </c>
      <c r="Y263" s="25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 t="s">
        <v>95</v>
      </c>
      <c r="AF263" s="26">
        <v>0</v>
      </c>
      <c r="AG263" s="26" t="s">
        <v>95</v>
      </c>
      <c r="AH263" s="26" t="s">
        <v>95</v>
      </c>
      <c r="AI263" s="29" t="s">
        <v>95</v>
      </c>
      <c r="AJ263" s="36">
        <f t="shared" si="21"/>
        <v>0</v>
      </c>
      <c r="AK263" s="36">
        <f t="shared" si="22"/>
        <v>0</v>
      </c>
    </row>
    <row r="264" spans="23:37" x14ac:dyDescent="0.2">
      <c r="W264" s="246"/>
      <c r="X264" s="13" t="s">
        <v>103</v>
      </c>
      <c r="Y264" s="25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 t="s">
        <v>95</v>
      </c>
      <c r="AF264" s="26">
        <v>0</v>
      </c>
      <c r="AG264" s="26" t="s">
        <v>95</v>
      </c>
      <c r="AH264" s="26" t="s">
        <v>95</v>
      </c>
      <c r="AI264" s="29" t="s">
        <v>95</v>
      </c>
      <c r="AJ264" s="36">
        <f t="shared" si="21"/>
        <v>0</v>
      </c>
      <c r="AK264" s="36">
        <f t="shared" si="22"/>
        <v>0</v>
      </c>
    </row>
    <row r="265" spans="23:37" x14ac:dyDescent="0.2">
      <c r="W265" s="246"/>
      <c r="X265" s="13" t="s">
        <v>23</v>
      </c>
      <c r="Y265" s="25">
        <v>0</v>
      </c>
      <c r="Z265" s="26">
        <v>0</v>
      </c>
      <c r="AA265" s="26">
        <v>0</v>
      </c>
      <c r="AB265" s="26">
        <v>0</v>
      </c>
      <c r="AC265" s="26">
        <v>0</v>
      </c>
      <c r="AD265" s="26">
        <v>0</v>
      </c>
      <c r="AE265" s="26" t="s">
        <v>95</v>
      </c>
      <c r="AF265" s="26">
        <v>0</v>
      </c>
      <c r="AG265" s="26" t="s">
        <v>95</v>
      </c>
      <c r="AH265" s="26" t="s">
        <v>95</v>
      </c>
      <c r="AI265" s="29" t="s">
        <v>95</v>
      </c>
      <c r="AJ265" s="36">
        <f t="shared" si="21"/>
        <v>0</v>
      </c>
      <c r="AK265" s="36">
        <f t="shared" si="22"/>
        <v>0</v>
      </c>
    </row>
    <row r="266" spans="23:37" x14ac:dyDescent="0.2">
      <c r="W266" s="246"/>
      <c r="X266" s="13" t="s">
        <v>24</v>
      </c>
      <c r="Y266" s="25">
        <v>0</v>
      </c>
      <c r="Z266" s="26">
        <v>0</v>
      </c>
      <c r="AA266" s="26">
        <v>0</v>
      </c>
      <c r="AB266" s="27">
        <v>2605000</v>
      </c>
      <c r="AC266" s="26">
        <v>0</v>
      </c>
      <c r="AD266" s="26">
        <v>0</v>
      </c>
      <c r="AE266" s="26" t="s">
        <v>95</v>
      </c>
      <c r="AF266" s="26">
        <v>0</v>
      </c>
      <c r="AG266" s="26" t="s">
        <v>95</v>
      </c>
      <c r="AH266" s="26" t="s">
        <v>95</v>
      </c>
      <c r="AI266" s="28">
        <v>2605000</v>
      </c>
      <c r="AJ266" s="36">
        <f t="shared" si="21"/>
        <v>2605</v>
      </c>
      <c r="AK266" s="36">
        <f t="shared" si="22"/>
        <v>2605</v>
      </c>
    </row>
    <row r="267" spans="23:37" x14ac:dyDescent="0.2">
      <c r="W267" s="246"/>
      <c r="X267" s="13" t="s">
        <v>25</v>
      </c>
      <c r="Y267" s="25">
        <v>0</v>
      </c>
      <c r="Z267" s="26">
        <v>0</v>
      </c>
      <c r="AA267" s="26">
        <v>0</v>
      </c>
      <c r="AB267" s="27">
        <v>1440</v>
      </c>
      <c r="AC267" s="27">
        <v>510399.99999999983</v>
      </c>
      <c r="AD267" s="26">
        <v>0</v>
      </c>
      <c r="AE267" s="26" t="s">
        <v>95</v>
      </c>
      <c r="AF267" s="27">
        <v>228</v>
      </c>
      <c r="AG267" s="26" t="s">
        <v>95</v>
      </c>
      <c r="AH267" s="26" t="s">
        <v>95</v>
      </c>
      <c r="AI267" s="28">
        <v>512068</v>
      </c>
      <c r="AJ267" s="36">
        <f t="shared" si="21"/>
        <v>511.8399999999998</v>
      </c>
      <c r="AK267" s="36">
        <f t="shared" si="22"/>
        <v>511.8399999999998</v>
      </c>
    </row>
    <row r="268" spans="23:37" x14ac:dyDescent="0.2">
      <c r="W268" s="246"/>
      <c r="X268" s="13" t="s">
        <v>26</v>
      </c>
      <c r="Y268" s="25">
        <v>0</v>
      </c>
      <c r="Z268" s="26">
        <v>0</v>
      </c>
      <c r="AA268" s="26">
        <v>0</v>
      </c>
      <c r="AB268" s="27">
        <v>16000</v>
      </c>
      <c r="AC268" s="26">
        <v>0</v>
      </c>
      <c r="AD268" s="27">
        <v>160</v>
      </c>
      <c r="AE268" s="26" t="s">
        <v>95</v>
      </c>
      <c r="AF268" s="26">
        <v>0</v>
      </c>
      <c r="AG268" s="26" t="s">
        <v>95</v>
      </c>
      <c r="AH268" s="26" t="s">
        <v>95</v>
      </c>
      <c r="AI268" s="28">
        <v>16160</v>
      </c>
      <c r="AJ268" s="36">
        <f t="shared" si="21"/>
        <v>16</v>
      </c>
      <c r="AK268" s="36">
        <f t="shared" si="22"/>
        <v>176</v>
      </c>
    </row>
    <row r="269" spans="23:37" x14ac:dyDescent="0.2">
      <c r="W269" s="246"/>
      <c r="X269" s="13" t="s">
        <v>104</v>
      </c>
      <c r="Y269" s="25">
        <v>0</v>
      </c>
      <c r="Z269" s="26">
        <v>0</v>
      </c>
      <c r="AA269" s="26">
        <v>0</v>
      </c>
      <c r="AB269" s="27">
        <v>1000</v>
      </c>
      <c r="AC269" s="26">
        <v>0</v>
      </c>
      <c r="AD269" s="26">
        <v>0</v>
      </c>
      <c r="AE269" s="26" t="s">
        <v>95</v>
      </c>
      <c r="AF269" s="26">
        <v>0</v>
      </c>
      <c r="AG269" s="26" t="s">
        <v>95</v>
      </c>
      <c r="AH269" s="26" t="s">
        <v>95</v>
      </c>
      <c r="AI269" s="28">
        <v>1000</v>
      </c>
      <c r="AJ269" s="36">
        <f t="shared" si="21"/>
        <v>1</v>
      </c>
      <c r="AK269" s="36">
        <f t="shared" si="22"/>
        <v>1</v>
      </c>
    </row>
    <row r="270" spans="23:37" ht="15" thickBot="1" x14ac:dyDescent="0.25">
      <c r="W270" s="246"/>
      <c r="X270" s="13" t="s">
        <v>105</v>
      </c>
      <c r="Y270" s="25">
        <v>0</v>
      </c>
      <c r="Z270" s="26">
        <v>0</v>
      </c>
      <c r="AA270" s="26">
        <v>0</v>
      </c>
      <c r="AB270" s="26">
        <v>0</v>
      </c>
      <c r="AC270" s="26">
        <v>0</v>
      </c>
      <c r="AD270" s="27">
        <v>216750</v>
      </c>
      <c r="AE270" s="26" t="s">
        <v>95</v>
      </c>
      <c r="AF270" s="26">
        <v>0</v>
      </c>
      <c r="AG270" s="26" t="s">
        <v>95</v>
      </c>
      <c r="AH270" s="26" t="s">
        <v>95</v>
      </c>
      <c r="AI270" s="28">
        <v>216750</v>
      </c>
      <c r="AJ270" s="36">
        <f t="shared" si="21"/>
        <v>0</v>
      </c>
      <c r="AK270" s="36">
        <f t="shared" si="22"/>
        <v>216750</v>
      </c>
    </row>
    <row r="271" spans="23:37" ht="15" thickBot="1" x14ac:dyDescent="0.25">
      <c r="W271" s="246"/>
      <c r="X271" s="43" t="s">
        <v>86</v>
      </c>
      <c r="Y271" s="50">
        <v>372</v>
      </c>
      <c r="Z271" s="46">
        <v>286</v>
      </c>
      <c r="AA271" s="46">
        <v>132361</v>
      </c>
      <c r="AB271" s="46">
        <v>2665226</v>
      </c>
      <c r="AC271" s="46">
        <v>580124.00000000023</v>
      </c>
      <c r="AD271" s="46">
        <v>216938</v>
      </c>
      <c r="AE271" s="45" t="s">
        <v>95</v>
      </c>
      <c r="AF271" s="46">
        <v>1439</v>
      </c>
      <c r="AG271" s="45" t="s">
        <v>95</v>
      </c>
      <c r="AH271" s="45" t="s">
        <v>95</v>
      </c>
      <c r="AI271" s="48">
        <v>3596746.0000000014</v>
      </c>
      <c r="AJ271" s="36">
        <f t="shared" si="21"/>
        <v>3245.35</v>
      </c>
      <c r="AK271" s="36">
        <f t="shared" si="22"/>
        <v>352544.35</v>
      </c>
    </row>
    <row r="272" spans="23:37" ht="15" thickBot="1" x14ac:dyDescent="0.25">
      <c r="W272" s="264" t="s">
        <v>86</v>
      </c>
      <c r="X272" s="13" t="s">
        <v>94</v>
      </c>
      <c r="Y272" s="25" t="s">
        <v>95</v>
      </c>
      <c r="Z272" s="26" t="s">
        <v>95</v>
      </c>
      <c r="AA272" s="26" t="s">
        <v>95</v>
      </c>
      <c r="AB272" s="27">
        <v>22990532.000000019</v>
      </c>
      <c r="AC272" s="27">
        <v>92950.000000000015</v>
      </c>
      <c r="AD272" s="27">
        <v>49500</v>
      </c>
      <c r="AE272" s="26" t="s">
        <v>95</v>
      </c>
      <c r="AF272" s="27">
        <v>30</v>
      </c>
      <c r="AG272" s="27">
        <v>21565559.999999996</v>
      </c>
      <c r="AH272" s="26" t="s">
        <v>95</v>
      </c>
      <c r="AI272" s="28">
        <v>44698572.000000022</v>
      </c>
    </row>
    <row r="273" spans="23:35" x14ac:dyDescent="0.2">
      <c r="W273" s="246"/>
      <c r="X273" s="13" t="s">
        <v>96</v>
      </c>
      <c r="Y273" s="30">
        <v>372</v>
      </c>
      <c r="Z273" s="26" t="s">
        <v>95</v>
      </c>
      <c r="AA273" s="27">
        <v>44400000</v>
      </c>
      <c r="AB273" s="27">
        <v>148236237</v>
      </c>
      <c r="AC273" s="27">
        <v>177490.00000000003</v>
      </c>
      <c r="AD273" s="26" t="s">
        <v>95</v>
      </c>
      <c r="AE273" s="26" t="s">
        <v>95</v>
      </c>
      <c r="AF273" s="27">
        <v>463.99999999999994</v>
      </c>
      <c r="AG273" s="27">
        <v>169503145.00000003</v>
      </c>
      <c r="AH273" s="27">
        <v>91370</v>
      </c>
      <c r="AI273" s="28">
        <v>362409078.00000006</v>
      </c>
    </row>
    <row r="274" spans="23:35" x14ac:dyDescent="0.2">
      <c r="W274" s="246"/>
      <c r="X274" s="13" t="s">
        <v>97</v>
      </c>
      <c r="Y274" s="25" t="s">
        <v>95</v>
      </c>
      <c r="Z274" s="27">
        <v>45000</v>
      </c>
      <c r="AA274" s="27">
        <v>5860</v>
      </c>
      <c r="AB274" s="27">
        <v>299398193.99999964</v>
      </c>
      <c r="AC274" s="27">
        <v>555458</v>
      </c>
      <c r="AD274" s="27">
        <v>1717901</v>
      </c>
      <c r="AE274" s="26" t="s">
        <v>95</v>
      </c>
      <c r="AF274" s="27">
        <v>5760</v>
      </c>
      <c r="AG274" s="27">
        <v>437036280.99999988</v>
      </c>
      <c r="AH274" s="26" t="s">
        <v>95</v>
      </c>
      <c r="AI274" s="28">
        <v>738764453.99999809</v>
      </c>
    </row>
    <row r="275" spans="23:35" x14ac:dyDescent="0.2">
      <c r="W275" s="246"/>
      <c r="X275" s="13" t="s">
        <v>21</v>
      </c>
      <c r="Y275" s="25" t="s">
        <v>95</v>
      </c>
      <c r="Z275" s="26" t="s">
        <v>95</v>
      </c>
      <c r="AA275" s="27">
        <v>1265930809</v>
      </c>
      <c r="AB275" s="27">
        <v>58804376.000000015</v>
      </c>
      <c r="AC275" s="27">
        <v>146146.99999999997</v>
      </c>
      <c r="AD275" s="26" t="s">
        <v>95</v>
      </c>
      <c r="AE275" s="26" t="s">
        <v>95</v>
      </c>
      <c r="AF275" s="27">
        <v>17064</v>
      </c>
      <c r="AG275" s="27">
        <v>86437780</v>
      </c>
      <c r="AH275" s="27">
        <v>432583</v>
      </c>
      <c r="AI275" s="28">
        <v>1411768759.0000002</v>
      </c>
    </row>
    <row r="276" spans="23:35" x14ac:dyDescent="0.2">
      <c r="W276" s="246"/>
      <c r="X276" s="13" t="s">
        <v>98</v>
      </c>
      <c r="Y276" s="25" t="s">
        <v>95</v>
      </c>
      <c r="Z276" s="27">
        <v>1866240</v>
      </c>
      <c r="AA276" s="26" t="s">
        <v>95</v>
      </c>
      <c r="AB276" s="27">
        <v>63169945</v>
      </c>
      <c r="AC276" s="27">
        <v>347125.00000000012</v>
      </c>
      <c r="AD276" s="27">
        <v>72702</v>
      </c>
      <c r="AE276" s="26" t="s">
        <v>95</v>
      </c>
      <c r="AF276" s="27">
        <v>456</v>
      </c>
      <c r="AG276" s="27">
        <v>50659294.000000022</v>
      </c>
      <c r="AH276" s="27">
        <v>16994</v>
      </c>
      <c r="AI276" s="28">
        <v>116132755.99999994</v>
      </c>
    </row>
    <row r="277" spans="23:35" x14ac:dyDescent="0.2">
      <c r="W277" s="246"/>
      <c r="X277" s="13" t="s">
        <v>99</v>
      </c>
      <c r="Y277" s="25" t="s">
        <v>95</v>
      </c>
      <c r="Z277" s="26" t="s">
        <v>95</v>
      </c>
      <c r="AA277" s="26" t="s">
        <v>95</v>
      </c>
      <c r="AB277" s="27">
        <v>213458113.00000006</v>
      </c>
      <c r="AC277" s="27">
        <v>1461387.9999999991</v>
      </c>
      <c r="AD277" s="27">
        <v>102</v>
      </c>
      <c r="AE277" s="26" t="s">
        <v>95</v>
      </c>
      <c r="AF277" s="27">
        <v>1000</v>
      </c>
      <c r="AG277" s="27">
        <v>22769431</v>
      </c>
      <c r="AH277" s="27">
        <v>3441</v>
      </c>
      <c r="AI277" s="28">
        <v>237693475.00000003</v>
      </c>
    </row>
    <row r="278" spans="23:35" x14ac:dyDescent="0.2">
      <c r="W278" s="246"/>
      <c r="X278" s="13" t="s">
        <v>100</v>
      </c>
      <c r="Y278" s="25" t="s">
        <v>95</v>
      </c>
      <c r="Z278" s="27">
        <v>286</v>
      </c>
      <c r="AA278" s="27">
        <v>11556395</v>
      </c>
      <c r="AB278" s="27">
        <v>139050147.00000006</v>
      </c>
      <c r="AC278" s="27">
        <v>831705</v>
      </c>
      <c r="AD278" s="26" t="s">
        <v>95</v>
      </c>
      <c r="AE278" s="26" t="s">
        <v>95</v>
      </c>
      <c r="AF278" s="26" t="s">
        <v>95</v>
      </c>
      <c r="AG278" s="27">
        <v>52792127.000000007</v>
      </c>
      <c r="AH278" s="27">
        <v>5200</v>
      </c>
      <c r="AI278" s="28">
        <v>204235860.00000009</v>
      </c>
    </row>
    <row r="279" spans="23:35" x14ac:dyDescent="0.2">
      <c r="W279" s="246"/>
      <c r="X279" s="13" t="s">
        <v>61</v>
      </c>
      <c r="Y279" s="25" t="s">
        <v>95</v>
      </c>
      <c r="Z279" s="26" t="s">
        <v>95</v>
      </c>
      <c r="AA279" s="27">
        <v>29082770.000000004</v>
      </c>
      <c r="AB279" s="27">
        <v>276073611</v>
      </c>
      <c r="AC279" s="27">
        <v>575584.00000000023</v>
      </c>
      <c r="AD279" s="27">
        <v>556</v>
      </c>
      <c r="AE279" s="26" t="s">
        <v>95</v>
      </c>
      <c r="AF279" s="27">
        <v>4305</v>
      </c>
      <c r="AG279" s="27">
        <v>20062356</v>
      </c>
      <c r="AH279" s="27">
        <v>1174936.0000000002</v>
      </c>
      <c r="AI279" s="28">
        <v>326974117.99999988</v>
      </c>
    </row>
    <row r="280" spans="23:35" x14ac:dyDescent="0.2">
      <c r="W280" s="246"/>
      <c r="X280" s="13" t="s">
        <v>101</v>
      </c>
      <c r="Y280" s="25" t="s">
        <v>95</v>
      </c>
      <c r="Z280" s="26" t="s">
        <v>95</v>
      </c>
      <c r="AA280" s="27">
        <v>25237491</v>
      </c>
      <c r="AB280" s="27">
        <v>93351522.99999997</v>
      </c>
      <c r="AC280" s="27">
        <v>76093</v>
      </c>
      <c r="AD280" s="26" t="s">
        <v>95</v>
      </c>
      <c r="AE280" s="26" t="s">
        <v>95</v>
      </c>
      <c r="AF280" s="27">
        <v>2167</v>
      </c>
      <c r="AG280" s="27">
        <v>84894376.000000015</v>
      </c>
      <c r="AH280" s="26" t="s">
        <v>95</v>
      </c>
      <c r="AI280" s="28">
        <v>203561650.00000009</v>
      </c>
    </row>
    <row r="281" spans="23:35" x14ac:dyDescent="0.2">
      <c r="W281" s="246"/>
      <c r="X281" s="13" t="s">
        <v>22</v>
      </c>
      <c r="Y281" s="25" t="s">
        <v>95</v>
      </c>
      <c r="Z281" s="26" t="s">
        <v>95</v>
      </c>
      <c r="AA281" s="26" t="s">
        <v>95</v>
      </c>
      <c r="AB281" s="27">
        <v>71456042</v>
      </c>
      <c r="AC281" s="27">
        <v>35659</v>
      </c>
      <c r="AD281" s="26" t="s">
        <v>95</v>
      </c>
      <c r="AE281" s="26" t="s">
        <v>95</v>
      </c>
      <c r="AF281" s="27">
        <v>7761.9999999999973</v>
      </c>
      <c r="AG281" s="27">
        <v>15473379.000000002</v>
      </c>
      <c r="AH281" s="27">
        <v>2259</v>
      </c>
      <c r="AI281" s="28">
        <v>86975100.999999985</v>
      </c>
    </row>
    <row r="282" spans="23:35" x14ac:dyDescent="0.2">
      <c r="W282" s="246"/>
      <c r="X282" s="13" t="s">
        <v>102</v>
      </c>
      <c r="Y282" s="25" t="s">
        <v>95</v>
      </c>
      <c r="Z282" s="26" t="s">
        <v>95</v>
      </c>
      <c r="AA282" s="26" t="s">
        <v>95</v>
      </c>
      <c r="AB282" s="27">
        <v>97675231.000000015</v>
      </c>
      <c r="AC282" s="27">
        <v>25776</v>
      </c>
      <c r="AD282" s="26" t="s">
        <v>95</v>
      </c>
      <c r="AE282" s="26" t="s">
        <v>95</v>
      </c>
      <c r="AF282" s="26" t="s">
        <v>95</v>
      </c>
      <c r="AG282" s="27">
        <v>12838600</v>
      </c>
      <c r="AH282" s="26" t="s">
        <v>95</v>
      </c>
      <c r="AI282" s="28">
        <v>110539606.99999997</v>
      </c>
    </row>
    <row r="283" spans="23:35" x14ac:dyDescent="0.2">
      <c r="W283" s="246"/>
      <c r="X283" s="13" t="s">
        <v>103</v>
      </c>
      <c r="Y283" s="25" t="s">
        <v>95</v>
      </c>
      <c r="Z283" s="26" t="s">
        <v>95</v>
      </c>
      <c r="AA283" s="27">
        <v>451774503</v>
      </c>
      <c r="AB283" s="27">
        <v>61648105.000000007</v>
      </c>
      <c r="AC283" s="27">
        <v>606321</v>
      </c>
      <c r="AD283" s="27">
        <v>360</v>
      </c>
      <c r="AE283" s="26" t="s">
        <v>95</v>
      </c>
      <c r="AF283" s="27">
        <v>760</v>
      </c>
      <c r="AG283" s="27">
        <v>57595534.999999985</v>
      </c>
      <c r="AH283" s="27">
        <v>950734.99999999988</v>
      </c>
      <c r="AI283" s="28">
        <v>572576319.0000006</v>
      </c>
    </row>
    <row r="284" spans="23:35" x14ac:dyDescent="0.2">
      <c r="W284" s="246"/>
      <c r="X284" s="13" t="s">
        <v>23</v>
      </c>
      <c r="Y284" s="25" t="s">
        <v>95</v>
      </c>
      <c r="Z284" s="26" t="s">
        <v>95</v>
      </c>
      <c r="AA284" s="27">
        <v>513439831</v>
      </c>
      <c r="AB284" s="27">
        <v>124251886.00000001</v>
      </c>
      <c r="AC284" s="27">
        <v>108130.00000000001</v>
      </c>
      <c r="AD284" s="26" t="s">
        <v>95</v>
      </c>
      <c r="AE284" s="27">
        <v>48</v>
      </c>
      <c r="AF284" s="27">
        <v>2534.9999999999995</v>
      </c>
      <c r="AG284" s="27">
        <v>401677</v>
      </c>
      <c r="AH284" s="27">
        <v>201583.99999999997</v>
      </c>
      <c r="AI284" s="28">
        <v>638405691</v>
      </c>
    </row>
    <row r="285" spans="23:35" x14ac:dyDescent="0.2">
      <c r="W285" s="246"/>
      <c r="X285" s="13" t="s">
        <v>24</v>
      </c>
      <c r="Y285" s="25" t="s">
        <v>95</v>
      </c>
      <c r="Z285" s="26" t="s">
        <v>95</v>
      </c>
      <c r="AA285" s="26" t="s">
        <v>95</v>
      </c>
      <c r="AB285" s="27">
        <v>111252083.99999999</v>
      </c>
      <c r="AC285" s="26" t="s">
        <v>95</v>
      </c>
      <c r="AD285" s="26" t="s">
        <v>95</v>
      </c>
      <c r="AE285" s="26" t="s">
        <v>95</v>
      </c>
      <c r="AF285" s="27">
        <v>3786.9999999999995</v>
      </c>
      <c r="AG285" s="27">
        <v>11197631.000000002</v>
      </c>
      <c r="AH285" s="26" t="s">
        <v>95</v>
      </c>
      <c r="AI285" s="28">
        <v>122453501.99999994</v>
      </c>
    </row>
    <row r="286" spans="23:35" x14ac:dyDescent="0.2">
      <c r="W286" s="246"/>
      <c r="X286" s="13" t="s">
        <v>25</v>
      </c>
      <c r="Y286" s="25" t="s">
        <v>95</v>
      </c>
      <c r="Z286" s="26" t="s">
        <v>95</v>
      </c>
      <c r="AA286" s="27">
        <v>42822062</v>
      </c>
      <c r="AB286" s="27">
        <v>25802524.000000007</v>
      </c>
      <c r="AC286" s="27">
        <v>738833.99999999942</v>
      </c>
      <c r="AD286" s="26" t="s">
        <v>95</v>
      </c>
      <c r="AE286" s="26" t="s">
        <v>95</v>
      </c>
      <c r="AF286" s="27">
        <v>1428</v>
      </c>
      <c r="AG286" s="27">
        <v>43792269</v>
      </c>
      <c r="AH286" s="27">
        <v>57641</v>
      </c>
      <c r="AI286" s="28">
        <v>113214758.0000001</v>
      </c>
    </row>
    <row r="287" spans="23:35" x14ac:dyDescent="0.2">
      <c r="W287" s="246"/>
      <c r="X287" s="13" t="s">
        <v>26</v>
      </c>
      <c r="Y287" s="25" t="s">
        <v>95</v>
      </c>
      <c r="Z287" s="26" t="s">
        <v>95</v>
      </c>
      <c r="AA287" s="27">
        <v>114135286</v>
      </c>
      <c r="AB287" s="27">
        <v>70819925.99999997</v>
      </c>
      <c r="AC287" s="27">
        <v>15000.000000000002</v>
      </c>
      <c r="AD287" s="27">
        <v>940541</v>
      </c>
      <c r="AE287" s="26" t="s">
        <v>95</v>
      </c>
      <c r="AF287" s="27">
        <v>2871</v>
      </c>
      <c r="AG287" s="27">
        <v>5289823</v>
      </c>
      <c r="AH287" s="27">
        <v>7535</v>
      </c>
      <c r="AI287" s="28">
        <v>191210981.99999997</v>
      </c>
    </row>
    <row r="288" spans="23:35" x14ac:dyDescent="0.2">
      <c r="W288" s="246"/>
      <c r="X288" s="13" t="s">
        <v>104</v>
      </c>
      <c r="Y288" s="25" t="s">
        <v>95</v>
      </c>
      <c r="Z288" s="26" t="s">
        <v>95</v>
      </c>
      <c r="AA288" s="27">
        <v>160914</v>
      </c>
      <c r="AB288" s="27">
        <v>17571637</v>
      </c>
      <c r="AC288" s="27">
        <v>3660</v>
      </c>
      <c r="AD288" s="27">
        <v>162816</v>
      </c>
      <c r="AE288" s="26" t="s">
        <v>95</v>
      </c>
      <c r="AF288" s="27">
        <v>8420.0000000000036</v>
      </c>
      <c r="AG288" s="27">
        <v>7172</v>
      </c>
      <c r="AH288" s="27">
        <v>47414.000000000007</v>
      </c>
      <c r="AI288" s="28">
        <v>17962033.000000007</v>
      </c>
    </row>
    <row r="289" spans="23:35" x14ac:dyDescent="0.2">
      <c r="W289" s="246"/>
      <c r="X289" s="13" t="s">
        <v>105</v>
      </c>
      <c r="Y289" s="25" t="s">
        <v>95</v>
      </c>
      <c r="Z289" s="26" t="s">
        <v>95</v>
      </c>
      <c r="AA289" s="27">
        <v>295535914</v>
      </c>
      <c r="AB289" s="27">
        <v>753236634.00000048</v>
      </c>
      <c r="AC289" s="27">
        <v>250</v>
      </c>
      <c r="AD289" s="27">
        <v>2848756</v>
      </c>
      <c r="AE289" s="26" t="s">
        <v>95</v>
      </c>
      <c r="AF289" s="27">
        <v>6848.0000000000009</v>
      </c>
      <c r="AG289" s="27">
        <v>890706496.99999976</v>
      </c>
      <c r="AH289" s="26" t="s">
        <v>95</v>
      </c>
      <c r="AI289" s="28">
        <v>1942334899.0000005</v>
      </c>
    </row>
    <row r="290" spans="23:35" ht="15" thickBot="1" x14ac:dyDescent="0.25">
      <c r="W290" s="252"/>
      <c r="X290" s="14" t="s">
        <v>86</v>
      </c>
      <c r="Y290" s="31">
        <v>372</v>
      </c>
      <c r="Z290" s="32">
        <v>1911526</v>
      </c>
      <c r="AA290" s="32">
        <v>2794081835.0000005</v>
      </c>
      <c r="AB290" s="32">
        <v>2648246746.9999995</v>
      </c>
      <c r="AC290" s="32">
        <v>5797570</v>
      </c>
      <c r="AD290" s="32">
        <v>5793234.0000000019</v>
      </c>
      <c r="AE290" s="32">
        <v>48</v>
      </c>
      <c r="AF290" s="32">
        <v>65656.999999999927</v>
      </c>
      <c r="AG290" s="32">
        <v>1983022933</v>
      </c>
      <c r="AH290" s="32">
        <v>2991692.0000000005</v>
      </c>
      <c r="AI290" s="33">
        <v>7441911614.0000105</v>
      </c>
    </row>
  </sheetData>
  <mergeCells count="27"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  <mergeCell ref="Y3:AI3"/>
    <mergeCell ref="Y4:AI4"/>
    <mergeCell ref="W6:W24"/>
    <mergeCell ref="W25:W43"/>
    <mergeCell ref="X3:X5"/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279" t="s">
        <v>31</v>
      </c>
      <c r="M2" s="279"/>
    </row>
    <row r="3" spans="1:41" ht="15" thickBot="1" x14ac:dyDescent="0.25">
      <c r="A3" s="273" t="s">
        <v>87</v>
      </c>
      <c r="B3" s="274"/>
      <c r="C3" s="277" t="s">
        <v>126</v>
      </c>
      <c r="D3" s="266"/>
      <c r="E3" s="266"/>
      <c r="F3" s="266"/>
      <c r="G3" s="267"/>
      <c r="H3" s="265" t="s">
        <v>127</v>
      </c>
      <c r="I3" s="266"/>
      <c r="J3" s="266"/>
      <c r="K3" s="266"/>
      <c r="L3" s="267"/>
      <c r="M3" s="265" t="s">
        <v>128</v>
      </c>
      <c r="N3" s="266"/>
      <c r="O3" s="266"/>
      <c r="P3" s="266"/>
      <c r="Q3" s="267"/>
      <c r="R3" s="265" t="s">
        <v>129</v>
      </c>
      <c r="S3" s="266"/>
      <c r="T3" s="266"/>
      <c r="U3" s="266"/>
      <c r="V3" s="267"/>
      <c r="W3" s="265" t="s">
        <v>130</v>
      </c>
      <c r="X3" s="266"/>
      <c r="Y3" s="266"/>
      <c r="Z3" s="266"/>
      <c r="AA3" s="267"/>
      <c r="AB3" s="265" t="s">
        <v>131</v>
      </c>
      <c r="AC3" s="266"/>
      <c r="AD3" s="266"/>
      <c r="AE3" s="266"/>
      <c r="AF3" s="267"/>
      <c r="AG3" s="265" t="s">
        <v>132</v>
      </c>
      <c r="AH3" s="266"/>
      <c r="AI3" s="266"/>
      <c r="AJ3" s="266"/>
      <c r="AK3" s="267"/>
      <c r="AL3" s="268" t="s">
        <v>133</v>
      </c>
      <c r="AM3" s="266"/>
      <c r="AN3" s="269"/>
      <c r="AO3" s="52"/>
    </row>
    <row r="4" spans="1:41" x14ac:dyDescent="0.2">
      <c r="A4" s="271"/>
      <c r="B4" s="275"/>
      <c r="C4" s="53" t="s">
        <v>134</v>
      </c>
      <c r="D4" s="54" t="s">
        <v>135</v>
      </c>
      <c r="E4" s="54" t="s">
        <v>136</v>
      </c>
      <c r="F4" s="54" t="s">
        <v>137</v>
      </c>
      <c r="G4" s="54" t="s">
        <v>86</v>
      </c>
      <c r="H4" s="55" t="s">
        <v>134</v>
      </c>
      <c r="I4" s="54" t="s">
        <v>135</v>
      </c>
      <c r="J4" s="54" t="s">
        <v>136</v>
      </c>
      <c r="K4" s="54" t="s">
        <v>137</v>
      </c>
      <c r="L4" s="54" t="s">
        <v>86</v>
      </c>
      <c r="M4" s="55" t="s">
        <v>134</v>
      </c>
      <c r="N4" s="54" t="s">
        <v>135</v>
      </c>
      <c r="O4" s="54" t="s">
        <v>136</v>
      </c>
      <c r="P4" s="54" t="s">
        <v>137</v>
      </c>
      <c r="Q4" s="54" t="s">
        <v>86</v>
      </c>
      <c r="R4" s="55" t="s">
        <v>134</v>
      </c>
      <c r="S4" s="54" t="s">
        <v>135</v>
      </c>
      <c r="T4" s="54" t="s">
        <v>136</v>
      </c>
      <c r="U4" s="54" t="s">
        <v>137</v>
      </c>
      <c r="V4" s="54" t="s">
        <v>86</v>
      </c>
      <c r="W4" s="56" t="s">
        <v>134</v>
      </c>
      <c r="X4" s="54" t="s">
        <v>135</v>
      </c>
      <c r="Y4" s="54" t="s">
        <v>136</v>
      </c>
      <c r="Z4" s="54" t="s">
        <v>137</v>
      </c>
      <c r="AA4" s="54" t="s">
        <v>86</v>
      </c>
      <c r="AB4" s="56" t="s">
        <v>134</v>
      </c>
      <c r="AC4" s="54" t="s">
        <v>135</v>
      </c>
      <c r="AD4" s="54" t="s">
        <v>136</v>
      </c>
      <c r="AE4" s="54" t="s">
        <v>137</v>
      </c>
      <c r="AF4" s="54" t="s">
        <v>86</v>
      </c>
      <c r="AG4" s="56" t="s">
        <v>134</v>
      </c>
      <c r="AH4" s="54" t="s">
        <v>135</v>
      </c>
      <c r="AI4" s="54" t="s">
        <v>136</v>
      </c>
      <c r="AJ4" s="54" t="s">
        <v>137</v>
      </c>
      <c r="AK4" s="54" t="s">
        <v>86</v>
      </c>
      <c r="AL4" s="56" t="s">
        <v>134</v>
      </c>
      <c r="AM4" s="54" t="s">
        <v>135</v>
      </c>
      <c r="AN4" s="57" t="s">
        <v>86</v>
      </c>
      <c r="AO4" s="52"/>
    </row>
    <row r="5" spans="1:41" ht="15" thickBot="1" x14ac:dyDescent="0.25">
      <c r="A5" s="272"/>
      <c r="B5" s="276"/>
      <c r="C5" s="58" t="s">
        <v>88</v>
      </c>
      <c r="D5" s="59" t="s">
        <v>88</v>
      </c>
      <c r="E5" s="59" t="s">
        <v>88</v>
      </c>
      <c r="F5" s="59" t="s">
        <v>88</v>
      </c>
      <c r="G5" s="59" t="s">
        <v>88</v>
      </c>
      <c r="H5" s="59" t="s">
        <v>88</v>
      </c>
      <c r="I5" s="59" t="s">
        <v>88</v>
      </c>
      <c r="J5" s="59" t="s">
        <v>88</v>
      </c>
      <c r="K5" s="59" t="s">
        <v>88</v>
      </c>
      <c r="L5" s="59" t="s">
        <v>88</v>
      </c>
      <c r="M5" s="59" t="s">
        <v>88</v>
      </c>
      <c r="N5" s="59" t="s">
        <v>88</v>
      </c>
      <c r="O5" s="59" t="s">
        <v>88</v>
      </c>
      <c r="P5" s="59" t="s">
        <v>88</v>
      </c>
      <c r="Q5" s="59" t="s">
        <v>88</v>
      </c>
      <c r="R5" s="59" t="s">
        <v>88</v>
      </c>
      <c r="S5" s="59" t="s">
        <v>88</v>
      </c>
      <c r="T5" s="59" t="s">
        <v>88</v>
      </c>
      <c r="U5" s="59" t="s">
        <v>88</v>
      </c>
      <c r="V5" s="59" t="s">
        <v>88</v>
      </c>
      <c r="W5" s="59" t="s">
        <v>88</v>
      </c>
      <c r="X5" s="59" t="s">
        <v>88</v>
      </c>
      <c r="Y5" s="59" t="s">
        <v>88</v>
      </c>
      <c r="Z5" s="59" t="s">
        <v>88</v>
      </c>
      <c r="AA5" s="59" t="s">
        <v>88</v>
      </c>
      <c r="AB5" s="59" t="s">
        <v>88</v>
      </c>
      <c r="AC5" s="59" t="s">
        <v>88</v>
      </c>
      <c r="AD5" s="59" t="s">
        <v>88</v>
      </c>
      <c r="AE5" s="59" t="s">
        <v>88</v>
      </c>
      <c r="AF5" s="59" t="s">
        <v>88</v>
      </c>
      <c r="AG5" s="59" t="s">
        <v>88</v>
      </c>
      <c r="AH5" s="59" t="s">
        <v>88</v>
      </c>
      <c r="AI5" s="59" t="s">
        <v>88</v>
      </c>
      <c r="AJ5" s="59" t="s">
        <v>88</v>
      </c>
      <c r="AK5" s="59" t="s">
        <v>88</v>
      </c>
      <c r="AL5" s="59" t="s">
        <v>88</v>
      </c>
      <c r="AM5" s="59" t="s">
        <v>88</v>
      </c>
      <c r="AN5" s="60" t="s">
        <v>88</v>
      </c>
      <c r="AO5" s="52"/>
    </row>
    <row r="6" spans="1:41" ht="15" thickBot="1" x14ac:dyDescent="0.25">
      <c r="A6" s="270" t="s">
        <v>0</v>
      </c>
      <c r="B6" s="61" t="s">
        <v>94</v>
      </c>
      <c r="C6" s="62">
        <v>1</v>
      </c>
      <c r="D6" s="63">
        <v>49</v>
      </c>
      <c r="E6" s="63">
        <v>7</v>
      </c>
      <c r="F6" s="63">
        <v>9</v>
      </c>
      <c r="G6" s="63">
        <v>66</v>
      </c>
      <c r="H6" s="63">
        <v>1</v>
      </c>
      <c r="I6" s="63">
        <v>51</v>
      </c>
      <c r="J6" s="63">
        <v>5</v>
      </c>
      <c r="K6" s="63">
        <v>9</v>
      </c>
      <c r="L6" s="63">
        <v>66</v>
      </c>
      <c r="M6" s="63">
        <v>1</v>
      </c>
      <c r="N6" s="63">
        <v>51</v>
      </c>
      <c r="O6" s="63">
        <v>8</v>
      </c>
      <c r="P6" s="63">
        <v>6</v>
      </c>
      <c r="Q6" s="63">
        <v>66</v>
      </c>
      <c r="R6" s="63">
        <v>52</v>
      </c>
      <c r="S6" s="63">
        <v>6</v>
      </c>
      <c r="T6" s="63">
        <v>7</v>
      </c>
      <c r="U6" s="63">
        <v>1</v>
      </c>
      <c r="V6" s="63">
        <v>66</v>
      </c>
      <c r="W6" s="63">
        <v>27</v>
      </c>
      <c r="X6" s="63">
        <v>24</v>
      </c>
      <c r="Y6" s="63">
        <v>7</v>
      </c>
      <c r="Z6" s="63">
        <v>8</v>
      </c>
      <c r="AA6" s="63">
        <v>66</v>
      </c>
      <c r="AB6" s="63">
        <v>3</v>
      </c>
      <c r="AC6" s="63">
        <v>51</v>
      </c>
      <c r="AD6" s="63">
        <v>2</v>
      </c>
      <c r="AE6" s="63">
        <v>10</v>
      </c>
      <c r="AF6" s="63">
        <v>66</v>
      </c>
      <c r="AG6" s="63">
        <v>6</v>
      </c>
      <c r="AH6" s="63">
        <v>55</v>
      </c>
      <c r="AI6" s="63">
        <v>0</v>
      </c>
      <c r="AJ6" s="63">
        <v>5</v>
      </c>
      <c r="AK6" s="63">
        <v>66</v>
      </c>
      <c r="AL6" s="64">
        <v>4</v>
      </c>
      <c r="AM6" s="63">
        <v>62</v>
      </c>
      <c r="AN6" s="65">
        <v>66</v>
      </c>
      <c r="AO6" s="52"/>
    </row>
    <row r="7" spans="1:41" x14ac:dyDescent="0.2">
      <c r="A7" s="271"/>
      <c r="B7" s="66" t="s">
        <v>96</v>
      </c>
      <c r="C7" s="67">
        <v>5</v>
      </c>
      <c r="D7" s="68">
        <v>79</v>
      </c>
      <c r="E7" s="68">
        <v>1</v>
      </c>
      <c r="F7" s="68">
        <v>15</v>
      </c>
      <c r="G7" s="68">
        <v>100</v>
      </c>
      <c r="H7" s="68">
        <v>4</v>
      </c>
      <c r="I7" s="68">
        <v>73</v>
      </c>
      <c r="J7" s="68">
        <v>2</v>
      </c>
      <c r="K7" s="68">
        <v>21</v>
      </c>
      <c r="L7" s="68">
        <v>100</v>
      </c>
      <c r="M7" s="68">
        <v>21</v>
      </c>
      <c r="N7" s="68">
        <v>62</v>
      </c>
      <c r="O7" s="68">
        <v>1</v>
      </c>
      <c r="P7" s="68">
        <v>16</v>
      </c>
      <c r="Q7" s="68">
        <v>100</v>
      </c>
      <c r="R7" s="68">
        <v>93</v>
      </c>
      <c r="S7" s="68">
        <v>5</v>
      </c>
      <c r="T7" s="68">
        <v>0</v>
      </c>
      <c r="U7" s="68">
        <v>2</v>
      </c>
      <c r="V7" s="68">
        <v>100</v>
      </c>
      <c r="W7" s="68">
        <v>29</v>
      </c>
      <c r="X7" s="68">
        <v>59</v>
      </c>
      <c r="Y7" s="68">
        <v>1</v>
      </c>
      <c r="Z7" s="68">
        <v>11</v>
      </c>
      <c r="AA7" s="68">
        <v>100</v>
      </c>
      <c r="AB7" s="68">
        <v>1</v>
      </c>
      <c r="AC7" s="68">
        <v>22</v>
      </c>
      <c r="AD7" s="68">
        <v>0</v>
      </c>
      <c r="AE7" s="68">
        <v>77</v>
      </c>
      <c r="AF7" s="68">
        <v>100</v>
      </c>
      <c r="AG7" s="68">
        <v>5</v>
      </c>
      <c r="AH7" s="68">
        <v>26</v>
      </c>
      <c r="AI7" s="68">
        <v>0</v>
      </c>
      <c r="AJ7" s="68">
        <v>69</v>
      </c>
      <c r="AK7" s="68">
        <v>100</v>
      </c>
      <c r="AL7" s="69">
        <v>2</v>
      </c>
      <c r="AM7" s="68">
        <v>98</v>
      </c>
      <c r="AN7" s="70">
        <v>100</v>
      </c>
      <c r="AO7" s="52"/>
    </row>
    <row r="8" spans="1:41" x14ac:dyDescent="0.2">
      <c r="A8" s="271"/>
      <c r="B8" s="66" t="s">
        <v>97</v>
      </c>
      <c r="C8" s="67">
        <v>4</v>
      </c>
      <c r="D8" s="68">
        <v>104</v>
      </c>
      <c r="E8" s="68">
        <v>3</v>
      </c>
      <c r="F8" s="68">
        <v>87</v>
      </c>
      <c r="G8" s="68">
        <v>198</v>
      </c>
      <c r="H8" s="68">
        <v>2</v>
      </c>
      <c r="I8" s="68">
        <v>109</v>
      </c>
      <c r="J8" s="68">
        <v>3</v>
      </c>
      <c r="K8" s="68">
        <v>84</v>
      </c>
      <c r="L8" s="68">
        <v>198</v>
      </c>
      <c r="M8" s="68">
        <v>8</v>
      </c>
      <c r="N8" s="68">
        <v>108</v>
      </c>
      <c r="O8" s="68">
        <v>3</v>
      </c>
      <c r="P8" s="68">
        <v>79</v>
      </c>
      <c r="Q8" s="68">
        <v>198</v>
      </c>
      <c r="R8" s="68">
        <v>182</v>
      </c>
      <c r="S8" s="68">
        <v>15</v>
      </c>
      <c r="T8" s="68">
        <v>0</v>
      </c>
      <c r="U8" s="68">
        <v>1</v>
      </c>
      <c r="V8" s="68">
        <v>198</v>
      </c>
      <c r="W8" s="68">
        <v>8</v>
      </c>
      <c r="X8" s="68">
        <v>140</v>
      </c>
      <c r="Y8" s="68">
        <v>0</v>
      </c>
      <c r="Z8" s="68">
        <v>50</v>
      </c>
      <c r="AA8" s="68">
        <v>198</v>
      </c>
      <c r="AB8" s="68">
        <v>3</v>
      </c>
      <c r="AC8" s="68">
        <v>73</v>
      </c>
      <c r="AD8" s="68">
        <v>7</v>
      </c>
      <c r="AE8" s="68">
        <v>115</v>
      </c>
      <c r="AF8" s="68">
        <v>198</v>
      </c>
      <c r="AG8" s="68">
        <v>0</v>
      </c>
      <c r="AH8" s="68">
        <v>50</v>
      </c>
      <c r="AI8" s="68">
        <v>0</v>
      </c>
      <c r="AJ8" s="68">
        <v>148</v>
      </c>
      <c r="AK8" s="68">
        <v>198</v>
      </c>
      <c r="AL8" s="69">
        <v>5</v>
      </c>
      <c r="AM8" s="68">
        <v>193</v>
      </c>
      <c r="AN8" s="70">
        <v>198</v>
      </c>
      <c r="AO8" s="52"/>
    </row>
    <row r="9" spans="1:41" x14ac:dyDescent="0.2">
      <c r="A9" s="271"/>
      <c r="B9" s="66" t="s">
        <v>21</v>
      </c>
      <c r="C9" s="67">
        <v>2</v>
      </c>
      <c r="D9" s="68">
        <v>58</v>
      </c>
      <c r="E9" s="68">
        <v>2</v>
      </c>
      <c r="F9" s="68">
        <v>22</v>
      </c>
      <c r="G9" s="68">
        <v>84</v>
      </c>
      <c r="H9" s="68">
        <v>1</v>
      </c>
      <c r="I9" s="68">
        <v>61</v>
      </c>
      <c r="J9" s="68">
        <v>8</v>
      </c>
      <c r="K9" s="68">
        <v>14</v>
      </c>
      <c r="L9" s="68">
        <v>84</v>
      </c>
      <c r="M9" s="68">
        <v>11</v>
      </c>
      <c r="N9" s="68">
        <v>58</v>
      </c>
      <c r="O9" s="68">
        <v>6</v>
      </c>
      <c r="P9" s="68">
        <v>9</v>
      </c>
      <c r="Q9" s="68">
        <v>84</v>
      </c>
      <c r="R9" s="68">
        <v>83</v>
      </c>
      <c r="S9" s="68">
        <v>0</v>
      </c>
      <c r="T9" s="68">
        <v>0</v>
      </c>
      <c r="U9" s="68">
        <v>1</v>
      </c>
      <c r="V9" s="68">
        <v>84</v>
      </c>
      <c r="W9" s="68">
        <v>6</v>
      </c>
      <c r="X9" s="68">
        <v>65</v>
      </c>
      <c r="Y9" s="68">
        <v>0</v>
      </c>
      <c r="Z9" s="68">
        <v>13</v>
      </c>
      <c r="AA9" s="68">
        <v>84</v>
      </c>
      <c r="AB9" s="68">
        <v>7</v>
      </c>
      <c r="AC9" s="68">
        <v>12</v>
      </c>
      <c r="AD9" s="68">
        <v>3</v>
      </c>
      <c r="AE9" s="68">
        <v>62</v>
      </c>
      <c r="AF9" s="68">
        <v>84</v>
      </c>
      <c r="AG9" s="68">
        <v>0</v>
      </c>
      <c r="AH9" s="68">
        <v>7</v>
      </c>
      <c r="AI9" s="68">
        <v>1</v>
      </c>
      <c r="AJ9" s="68">
        <v>76</v>
      </c>
      <c r="AK9" s="68">
        <v>84</v>
      </c>
      <c r="AL9" s="68">
        <v>0</v>
      </c>
      <c r="AM9" s="68">
        <v>84</v>
      </c>
      <c r="AN9" s="70">
        <v>84</v>
      </c>
      <c r="AO9" s="52"/>
    </row>
    <row r="10" spans="1:41" x14ac:dyDescent="0.2">
      <c r="A10" s="271"/>
      <c r="B10" s="66" t="s">
        <v>98</v>
      </c>
      <c r="C10" s="67">
        <v>18</v>
      </c>
      <c r="D10" s="68">
        <v>45</v>
      </c>
      <c r="E10" s="68">
        <v>17</v>
      </c>
      <c r="F10" s="68">
        <v>22</v>
      </c>
      <c r="G10" s="68">
        <v>102</v>
      </c>
      <c r="H10" s="68">
        <v>13</v>
      </c>
      <c r="I10" s="68">
        <v>49</v>
      </c>
      <c r="J10" s="68">
        <v>15</v>
      </c>
      <c r="K10" s="68">
        <v>25</v>
      </c>
      <c r="L10" s="68">
        <v>102</v>
      </c>
      <c r="M10" s="68">
        <v>51</v>
      </c>
      <c r="N10" s="68">
        <v>20</v>
      </c>
      <c r="O10" s="68">
        <v>14</v>
      </c>
      <c r="P10" s="68">
        <v>17</v>
      </c>
      <c r="Q10" s="68">
        <v>102</v>
      </c>
      <c r="R10" s="68">
        <v>102</v>
      </c>
      <c r="S10" s="68">
        <v>0</v>
      </c>
      <c r="T10" s="68">
        <v>0</v>
      </c>
      <c r="U10" s="68">
        <v>0</v>
      </c>
      <c r="V10" s="68">
        <v>102</v>
      </c>
      <c r="W10" s="68">
        <v>35</v>
      </c>
      <c r="X10" s="68">
        <v>52</v>
      </c>
      <c r="Y10" s="68">
        <v>1</v>
      </c>
      <c r="Z10" s="68">
        <v>14</v>
      </c>
      <c r="AA10" s="68">
        <v>102</v>
      </c>
      <c r="AB10" s="68">
        <v>3</v>
      </c>
      <c r="AC10" s="68">
        <v>53</v>
      </c>
      <c r="AD10" s="68">
        <v>16</v>
      </c>
      <c r="AE10" s="68">
        <v>30</v>
      </c>
      <c r="AF10" s="68">
        <v>102</v>
      </c>
      <c r="AG10" s="68">
        <v>4</v>
      </c>
      <c r="AH10" s="68">
        <v>79</v>
      </c>
      <c r="AI10" s="68">
        <v>2</v>
      </c>
      <c r="AJ10" s="68">
        <v>17</v>
      </c>
      <c r="AK10" s="68">
        <v>102</v>
      </c>
      <c r="AL10" s="69">
        <v>2</v>
      </c>
      <c r="AM10" s="68">
        <v>100</v>
      </c>
      <c r="AN10" s="70">
        <v>102</v>
      </c>
      <c r="AO10" s="52"/>
    </row>
    <row r="11" spans="1:41" x14ac:dyDescent="0.2">
      <c r="A11" s="271"/>
      <c r="B11" s="66" t="s">
        <v>99</v>
      </c>
      <c r="C11" s="67">
        <v>0</v>
      </c>
      <c r="D11" s="68">
        <v>19</v>
      </c>
      <c r="E11" s="68">
        <v>1</v>
      </c>
      <c r="F11" s="68">
        <v>56</v>
      </c>
      <c r="G11" s="68">
        <v>76</v>
      </c>
      <c r="H11" s="68">
        <v>1</v>
      </c>
      <c r="I11" s="68">
        <v>22</v>
      </c>
      <c r="J11" s="68">
        <v>29</v>
      </c>
      <c r="K11" s="68">
        <v>24</v>
      </c>
      <c r="L11" s="68">
        <v>76</v>
      </c>
      <c r="M11" s="68">
        <v>14</v>
      </c>
      <c r="N11" s="68">
        <v>24</v>
      </c>
      <c r="O11" s="68">
        <v>27</v>
      </c>
      <c r="P11" s="68">
        <v>11</v>
      </c>
      <c r="Q11" s="68">
        <v>76</v>
      </c>
      <c r="R11" s="68">
        <v>35</v>
      </c>
      <c r="S11" s="68">
        <v>38</v>
      </c>
      <c r="T11" s="68">
        <v>2</v>
      </c>
      <c r="U11" s="68">
        <v>1</v>
      </c>
      <c r="V11" s="68">
        <v>76</v>
      </c>
      <c r="W11" s="68">
        <v>6</v>
      </c>
      <c r="X11" s="68">
        <v>41</v>
      </c>
      <c r="Y11" s="68">
        <v>0</v>
      </c>
      <c r="Z11" s="68">
        <v>29</v>
      </c>
      <c r="AA11" s="68">
        <v>76</v>
      </c>
      <c r="AB11" s="68">
        <v>3</v>
      </c>
      <c r="AC11" s="68">
        <v>19</v>
      </c>
      <c r="AD11" s="68">
        <v>2</v>
      </c>
      <c r="AE11" s="68">
        <v>52</v>
      </c>
      <c r="AF11" s="68">
        <v>76</v>
      </c>
      <c r="AG11" s="68">
        <v>0</v>
      </c>
      <c r="AH11" s="68">
        <v>8</v>
      </c>
      <c r="AI11" s="68">
        <v>0</v>
      </c>
      <c r="AJ11" s="68">
        <v>68</v>
      </c>
      <c r="AK11" s="68">
        <v>76</v>
      </c>
      <c r="AL11" s="68">
        <v>0</v>
      </c>
      <c r="AM11" s="68">
        <v>76</v>
      </c>
      <c r="AN11" s="70">
        <v>76</v>
      </c>
      <c r="AO11" s="52"/>
    </row>
    <row r="12" spans="1:41" x14ac:dyDescent="0.2">
      <c r="A12" s="271"/>
      <c r="B12" s="66" t="s">
        <v>100</v>
      </c>
      <c r="C12" s="67">
        <v>3</v>
      </c>
      <c r="D12" s="68">
        <v>17</v>
      </c>
      <c r="E12" s="68">
        <v>10</v>
      </c>
      <c r="F12" s="68">
        <v>39</v>
      </c>
      <c r="G12" s="68">
        <v>69</v>
      </c>
      <c r="H12" s="68">
        <v>0</v>
      </c>
      <c r="I12" s="68">
        <v>24</v>
      </c>
      <c r="J12" s="68">
        <v>7</v>
      </c>
      <c r="K12" s="68">
        <v>38</v>
      </c>
      <c r="L12" s="68">
        <v>69</v>
      </c>
      <c r="M12" s="68">
        <v>22</v>
      </c>
      <c r="N12" s="68">
        <v>24</v>
      </c>
      <c r="O12" s="68">
        <v>7</v>
      </c>
      <c r="P12" s="68">
        <v>16</v>
      </c>
      <c r="Q12" s="68">
        <v>69</v>
      </c>
      <c r="R12" s="68">
        <v>60</v>
      </c>
      <c r="S12" s="68">
        <v>7</v>
      </c>
      <c r="T12" s="68">
        <v>0</v>
      </c>
      <c r="U12" s="68">
        <v>2</v>
      </c>
      <c r="V12" s="68">
        <v>69</v>
      </c>
      <c r="W12" s="68">
        <v>9</v>
      </c>
      <c r="X12" s="68">
        <v>24</v>
      </c>
      <c r="Y12" s="68">
        <v>1</v>
      </c>
      <c r="Z12" s="68">
        <v>35</v>
      </c>
      <c r="AA12" s="68">
        <v>69</v>
      </c>
      <c r="AB12" s="68">
        <v>7</v>
      </c>
      <c r="AC12" s="68">
        <v>9</v>
      </c>
      <c r="AD12" s="68">
        <v>6</v>
      </c>
      <c r="AE12" s="68">
        <v>47</v>
      </c>
      <c r="AF12" s="68">
        <v>69</v>
      </c>
      <c r="AG12" s="68">
        <v>6</v>
      </c>
      <c r="AH12" s="68">
        <v>7</v>
      </c>
      <c r="AI12" s="68">
        <v>3</v>
      </c>
      <c r="AJ12" s="68">
        <v>53</v>
      </c>
      <c r="AK12" s="68">
        <v>69</v>
      </c>
      <c r="AL12" s="68">
        <v>0</v>
      </c>
      <c r="AM12" s="68">
        <v>69</v>
      </c>
      <c r="AN12" s="70">
        <v>69</v>
      </c>
      <c r="AO12" s="52"/>
    </row>
    <row r="13" spans="1:41" x14ac:dyDescent="0.2">
      <c r="A13" s="271"/>
      <c r="B13" s="66" t="s">
        <v>138</v>
      </c>
      <c r="C13" s="67">
        <v>13</v>
      </c>
      <c r="D13" s="68">
        <v>79</v>
      </c>
      <c r="E13" s="68">
        <v>36</v>
      </c>
      <c r="F13" s="68">
        <v>90</v>
      </c>
      <c r="G13" s="68">
        <v>218</v>
      </c>
      <c r="H13" s="68">
        <v>16</v>
      </c>
      <c r="I13" s="68">
        <v>76</v>
      </c>
      <c r="J13" s="68">
        <v>40</v>
      </c>
      <c r="K13" s="68">
        <v>86</v>
      </c>
      <c r="L13" s="68">
        <v>218</v>
      </c>
      <c r="M13" s="68">
        <v>40</v>
      </c>
      <c r="N13" s="68">
        <v>75</v>
      </c>
      <c r="O13" s="68">
        <v>30</v>
      </c>
      <c r="P13" s="68">
        <v>73</v>
      </c>
      <c r="Q13" s="68">
        <v>218</v>
      </c>
      <c r="R13" s="68">
        <v>188</v>
      </c>
      <c r="S13" s="68">
        <v>16</v>
      </c>
      <c r="T13" s="68">
        <v>4</v>
      </c>
      <c r="U13" s="68">
        <v>10</v>
      </c>
      <c r="V13" s="68">
        <v>218</v>
      </c>
      <c r="W13" s="68">
        <v>43</v>
      </c>
      <c r="X13" s="68">
        <v>134</v>
      </c>
      <c r="Y13" s="68">
        <v>4</v>
      </c>
      <c r="Z13" s="68">
        <v>37</v>
      </c>
      <c r="AA13" s="68">
        <v>218</v>
      </c>
      <c r="AB13" s="68">
        <v>27</v>
      </c>
      <c r="AC13" s="68">
        <v>53</v>
      </c>
      <c r="AD13" s="68">
        <v>17</v>
      </c>
      <c r="AE13" s="68">
        <v>121</v>
      </c>
      <c r="AF13" s="68">
        <v>218</v>
      </c>
      <c r="AG13" s="68">
        <v>52</v>
      </c>
      <c r="AH13" s="68">
        <v>76</v>
      </c>
      <c r="AI13" s="68">
        <v>4</v>
      </c>
      <c r="AJ13" s="68">
        <v>86</v>
      </c>
      <c r="AK13" s="68">
        <v>218</v>
      </c>
      <c r="AL13" s="69">
        <v>2</v>
      </c>
      <c r="AM13" s="68">
        <v>216</v>
      </c>
      <c r="AN13" s="70">
        <v>218</v>
      </c>
      <c r="AO13" s="52"/>
    </row>
    <row r="14" spans="1:41" x14ac:dyDescent="0.2">
      <c r="A14" s="271"/>
      <c r="B14" s="66" t="s">
        <v>101</v>
      </c>
      <c r="C14" s="67">
        <v>1</v>
      </c>
      <c r="D14" s="68">
        <v>6</v>
      </c>
      <c r="E14" s="68">
        <v>1</v>
      </c>
      <c r="F14" s="68">
        <v>71</v>
      </c>
      <c r="G14" s="68">
        <v>79</v>
      </c>
      <c r="H14" s="68">
        <v>0</v>
      </c>
      <c r="I14" s="68">
        <v>7</v>
      </c>
      <c r="J14" s="68">
        <v>1</v>
      </c>
      <c r="K14" s="68">
        <v>71</v>
      </c>
      <c r="L14" s="68">
        <v>79</v>
      </c>
      <c r="M14" s="68">
        <v>3</v>
      </c>
      <c r="N14" s="68">
        <v>4</v>
      </c>
      <c r="O14" s="68">
        <v>0</v>
      </c>
      <c r="P14" s="68">
        <v>72</v>
      </c>
      <c r="Q14" s="68">
        <v>79</v>
      </c>
      <c r="R14" s="68">
        <v>19</v>
      </c>
      <c r="S14" s="68">
        <v>2</v>
      </c>
      <c r="T14" s="68">
        <v>0</v>
      </c>
      <c r="U14" s="68">
        <v>58</v>
      </c>
      <c r="V14" s="68">
        <v>79</v>
      </c>
      <c r="W14" s="68">
        <v>4</v>
      </c>
      <c r="X14" s="68">
        <v>6</v>
      </c>
      <c r="Y14" s="68">
        <v>0</v>
      </c>
      <c r="Z14" s="68">
        <v>69</v>
      </c>
      <c r="AA14" s="68">
        <v>79</v>
      </c>
      <c r="AB14" s="68">
        <v>1</v>
      </c>
      <c r="AC14" s="68">
        <v>3</v>
      </c>
      <c r="AD14" s="68">
        <v>0</v>
      </c>
      <c r="AE14" s="68">
        <v>75</v>
      </c>
      <c r="AF14" s="68">
        <v>79</v>
      </c>
      <c r="AG14" s="68">
        <v>6</v>
      </c>
      <c r="AH14" s="68">
        <v>12</v>
      </c>
      <c r="AI14" s="68">
        <v>0</v>
      </c>
      <c r="AJ14" s="68">
        <v>61</v>
      </c>
      <c r="AK14" s="68">
        <v>79</v>
      </c>
      <c r="AL14" s="68">
        <v>0</v>
      </c>
      <c r="AM14" s="68">
        <v>79</v>
      </c>
      <c r="AN14" s="70">
        <v>79</v>
      </c>
      <c r="AO14" s="52"/>
    </row>
    <row r="15" spans="1:41" x14ac:dyDescent="0.2">
      <c r="A15" s="271"/>
      <c r="B15" s="66" t="s">
        <v>22</v>
      </c>
      <c r="C15" s="67">
        <v>0</v>
      </c>
      <c r="D15" s="68">
        <v>28</v>
      </c>
      <c r="E15" s="68">
        <v>6</v>
      </c>
      <c r="F15" s="68">
        <v>1</v>
      </c>
      <c r="G15" s="68">
        <v>35</v>
      </c>
      <c r="H15" s="68">
        <v>0</v>
      </c>
      <c r="I15" s="68">
        <v>28</v>
      </c>
      <c r="J15" s="68">
        <v>7</v>
      </c>
      <c r="K15" s="68">
        <v>0</v>
      </c>
      <c r="L15" s="68">
        <v>35</v>
      </c>
      <c r="M15" s="68">
        <v>4</v>
      </c>
      <c r="N15" s="68">
        <v>27</v>
      </c>
      <c r="O15" s="68">
        <v>4</v>
      </c>
      <c r="P15" s="68">
        <v>0</v>
      </c>
      <c r="Q15" s="68">
        <v>35</v>
      </c>
      <c r="R15" s="68">
        <v>34</v>
      </c>
      <c r="S15" s="68">
        <v>1</v>
      </c>
      <c r="T15" s="68">
        <v>0</v>
      </c>
      <c r="U15" s="68">
        <v>0</v>
      </c>
      <c r="V15" s="68">
        <v>35</v>
      </c>
      <c r="W15" s="68">
        <v>7</v>
      </c>
      <c r="X15" s="68">
        <v>27</v>
      </c>
      <c r="Y15" s="68">
        <v>0</v>
      </c>
      <c r="Z15" s="68">
        <v>1</v>
      </c>
      <c r="AA15" s="68">
        <v>35</v>
      </c>
      <c r="AB15" s="68">
        <v>4</v>
      </c>
      <c r="AC15" s="68">
        <v>7</v>
      </c>
      <c r="AD15" s="68">
        <v>2</v>
      </c>
      <c r="AE15" s="68">
        <v>22</v>
      </c>
      <c r="AF15" s="68">
        <v>35</v>
      </c>
      <c r="AG15" s="68">
        <v>2</v>
      </c>
      <c r="AH15" s="68">
        <v>9</v>
      </c>
      <c r="AI15" s="68">
        <v>0</v>
      </c>
      <c r="AJ15" s="68">
        <v>24</v>
      </c>
      <c r="AK15" s="68">
        <v>35</v>
      </c>
      <c r="AL15" s="69">
        <v>1</v>
      </c>
      <c r="AM15" s="68">
        <v>34</v>
      </c>
      <c r="AN15" s="70">
        <v>35</v>
      </c>
      <c r="AO15" s="52"/>
    </row>
    <row r="16" spans="1:41" x14ac:dyDescent="0.2">
      <c r="A16" s="271"/>
      <c r="B16" s="66" t="s">
        <v>102</v>
      </c>
      <c r="C16" s="67">
        <v>0</v>
      </c>
      <c r="D16" s="68">
        <v>25</v>
      </c>
      <c r="E16" s="68">
        <v>7</v>
      </c>
      <c r="F16" s="68">
        <v>2</v>
      </c>
      <c r="G16" s="68">
        <v>34</v>
      </c>
      <c r="H16" s="68">
        <v>1</v>
      </c>
      <c r="I16" s="68">
        <v>9</v>
      </c>
      <c r="J16" s="68">
        <v>20</v>
      </c>
      <c r="K16" s="68">
        <v>4</v>
      </c>
      <c r="L16" s="68">
        <v>34</v>
      </c>
      <c r="M16" s="68">
        <v>11</v>
      </c>
      <c r="N16" s="68">
        <v>19</v>
      </c>
      <c r="O16" s="68">
        <v>4</v>
      </c>
      <c r="P16" s="68">
        <v>0</v>
      </c>
      <c r="Q16" s="68">
        <v>34</v>
      </c>
      <c r="R16" s="68">
        <v>33</v>
      </c>
      <c r="S16" s="68">
        <v>1</v>
      </c>
      <c r="T16" s="68">
        <v>0</v>
      </c>
      <c r="U16" s="68">
        <v>0</v>
      </c>
      <c r="V16" s="68">
        <v>34</v>
      </c>
      <c r="W16" s="68">
        <v>27</v>
      </c>
      <c r="X16" s="68">
        <v>6</v>
      </c>
      <c r="Y16" s="68">
        <v>0</v>
      </c>
      <c r="Z16" s="68">
        <v>1</v>
      </c>
      <c r="AA16" s="68">
        <v>34</v>
      </c>
      <c r="AB16" s="68">
        <v>0</v>
      </c>
      <c r="AC16" s="68">
        <v>25</v>
      </c>
      <c r="AD16" s="68">
        <v>2</v>
      </c>
      <c r="AE16" s="68">
        <v>7</v>
      </c>
      <c r="AF16" s="68">
        <v>34</v>
      </c>
      <c r="AG16" s="68">
        <v>0</v>
      </c>
      <c r="AH16" s="68">
        <v>10</v>
      </c>
      <c r="AI16" s="68">
        <v>0</v>
      </c>
      <c r="AJ16" s="68">
        <v>24</v>
      </c>
      <c r="AK16" s="68">
        <v>34</v>
      </c>
      <c r="AL16" s="68">
        <v>0</v>
      </c>
      <c r="AM16" s="68">
        <v>34</v>
      </c>
      <c r="AN16" s="70">
        <v>34</v>
      </c>
      <c r="AO16" s="52"/>
    </row>
    <row r="17" spans="1:41" x14ac:dyDescent="0.2">
      <c r="A17" s="271"/>
      <c r="B17" s="66" t="s">
        <v>103</v>
      </c>
      <c r="C17" s="67">
        <v>20</v>
      </c>
      <c r="D17" s="68">
        <v>24</v>
      </c>
      <c r="E17" s="68">
        <v>0</v>
      </c>
      <c r="F17" s="68">
        <v>29</v>
      </c>
      <c r="G17" s="68">
        <v>73</v>
      </c>
      <c r="H17" s="68">
        <v>34</v>
      </c>
      <c r="I17" s="68">
        <v>5</v>
      </c>
      <c r="J17" s="68">
        <v>0</v>
      </c>
      <c r="K17" s="68">
        <v>34</v>
      </c>
      <c r="L17" s="68">
        <v>73</v>
      </c>
      <c r="M17" s="68">
        <v>39</v>
      </c>
      <c r="N17" s="68">
        <v>14</v>
      </c>
      <c r="O17" s="68">
        <v>2</v>
      </c>
      <c r="P17" s="68">
        <v>18</v>
      </c>
      <c r="Q17" s="68">
        <v>73</v>
      </c>
      <c r="R17" s="68">
        <v>70</v>
      </c>
      <c r="S17" s="68">
        <v>1</v>
      </c>
      <c r="T17" s="68">
        <v>0</v>
      </c>
      <c r="U17" s="68">
        <v>2</v>
      </c>
      <c r="V17" s="68">
        <v>73</v>
      </c>
      <c r="W17" s="68">
        <v>23</v>
      </c>
      <c r="X17" s="68">
        <v>37</v>
      </c>
      <c r="Y17" s="68">
        <v>0</v>
      </c>
      <c r="Z17" s="68">
        <v>13</v>
      </c>
      <c r="AA17" s="68">
        <v>73</v>
      </c>
      <c r="AB17" s="68">
        <v>6</v>
      </c>
      <c r="AC17" s="68">
        <v>19</v>
      </c>
      <c r="AD17" s="68">
        <v>2</v>
      </c>
      <c r="AE17" s="68">
        <v>46</v>
      </c>
      <c r="AF17" s="68">
        <v>73</v>
      </c>
      <c r="AG17" s="68">
        <v>2</v>
      </c>
      <c r="AH17" s="68">
        <v>15</v>
      </c>
      <c r="AI17" s="68">
        <v>4</v>
      </c>
      <c r="AJ17" s="68">
        <v>52</v>
      </c>
      <c r="AK17" s="68">
        <v>73</v>
      </c>
      <c r="AL17" s="68">
        <v>0</v>
      </c>
      <c r="AM17" s="68">
        <v>73</v>
      </c>
      <c r="AN17" s="70">
        <v>73</v>
      </c>
      <c r="AO17" s="52"/>
    </row>
    <row r="18" spans="1:41" x14ac:dyDescent="0.2">
      <c r="A18" s="271"/>
      <c r="B18" s="66" t="s">
        <v>23</v>
      </c>
      <c r="C18" s="67">
        <v>1</v>
      </c>
      <c r="D18" s="68">
        <v>17</v>
      </c>
      <c r="E18" s="68">
        <v>6</v>
      </c>
      <c r="F18" s="68">
        <v>5</v>
      </c>
      <c r="G18" s="68">
        <v>29</v>
      </c>
      <c r="H18" s="68">
        <v>0</v>
      </c>
      <c r="I18" s="68">
        <v>18</v>
      </c>
      <c r="J18" s="68">
        <v>6</v>
      </c>
      <c r="K18" s="68">
        <v>5</v>
      </c>
      <c r="L18" s="68">
        <v>29</v>
      </c>
      <c r="M18" s="68">
        <v>1</v>
      </c>
      <c r="N18" s="68">
        <v>17</v>
      </c>
      <c r="O18" s="68">
        <v>6</v>
      </c>
      <c r="P18" s="68">
        <v>5</v>
      </c>
      <c r="Q18" s="68">
        <v>29</v>
      </c>
      <c r="R18" s="68">
        <v>27</v>
      </c>
      <c r="S18" s="68">
        <v>2</v>
      </c>
      <c r="T18" s="68">
        <v>0</v>
      </c>
      <c r="U18" s="68">
        <v>0</v>
      </c>
      <c r="V18" s="68">
        <v>29</v>
      </c>
      <c r="W18" s="68">
        <v>0</v>
      </c>
      <c r="X18" s="68">
        <v>26</v>
      </c>
      <c r="Y18" s="68">
        <v>0</v>
      </c>
      <c r="Z18" s="68">
        <v>3</v>
      </c>
      <c r="AA18" s="68">
        <v>29</v>
      </c>
      <c r="AB18" s="68">
        <v>0</v>
      </c>
      <c r="AC18" s="68">
        <v>9</v>
      </c>
      <c r="AD18" s="68">
        <v>4</v>
      </c>
      <c r="AE18" s="68">
        <v>16</v>
      </c>
      <c r="AF18" s="68">
        <v>29</v>
      </c>
      <c r="AG18" s="68">
        <v>0</v>
      </c>
      <c r="AH18" s="68">
        <v>14</v>
      </c>
      <c r="AI18" s="68">
        <v>6</v>
      </c>
      <c r="AJ18" s="68">
        <v>9</v>
      </c>
      <c r="AK18" s="68">
        <v>29</v>
      </c>
      <c r="AL18" s="68">
        <v>0</v>
      </c>
      <c r="AM18" s="68">
        <v>29</v>
      </c>
      <c r="AN18" s="70">
        <v>29</v>
      </c>
      <c r="AO18" s="52"/>
    </row>
    <row r="19" spans="1:41" x14ac:dyDescent="0.2">
      <c r="A19" s="271"/>
      <c r="B19" s="66" t="s">
        <v>24</v>
      </c>
      <c r="C19" s="67">
        <v>0</v>
      </c>
      <c r="D19" s="68">
        <v>2</v>
      </c>
      <c r="E19" s="68">
        <v>1</v>
      </c>
      <c r="F19" s="68">
        <v>30</v>
      </c>
      <c r="G19" s="68">
        <v>33</v>
      </c>
      <c r="H19" s="68">
        <v>0</v>
      </c>
      <c r="I19" s="68">
        <v>2</v>
      </c>
      <c r="J19" s="68">
        <v>1</v>
      </c>
      <c r="K19" s="68">
        <v>30</v>
      </c>
      <c r="L19" s="68">
        <v>33</v>
      </c>
      <c r="M19" s="68">
        <v>2</v>
      </c>
      <c r="N19" s="68">
        <v>27</v>
      </c>
      <c r="O19" s="68">
        <v>1</v>
      </c>
      <c r="P19" s="68">
        <v>3</v>
      </c>
      <c r="Q19" s="68">
        <v>33</v>
      </c>
      <c r="R19" s="68">
        <v>33</v>
      </c>
      <c r="S19" s="68">
        <v>0</v>
      </c>
      <c r="T19" s="68">
        <v>0</v>
      </c>
      <c r="U19" s="68">
        <v>0</v>
      </c>
      <c r="V19" s="68">
        <v>33</v>
      </c>
      <c r="W19" s="68">
        <v>26</v>
      </c>
      <c r="X19" s="68">
        <v>1</v>
      </c>
      <c r="Y19" s="68">
        <v>0</v>
      </c>
      <c r="Z19" s="68">
        <v>6</v>
      </c>
      <c r="AA19" s="68">
        <v>33</v>
      </c>
      <c r="AB19" s="68">
        <v>2</v>
      </c>
      <c r="AC19" s="68">
        <v>23</v>
      </c>
      <c r="AD19" s="68">
        <v>0</v>
      </c>
      <c r="AE19" s="68">
        <v>8</v>
      </c>
      <c r="AF19" s="68">
        <v>33</v>
      </c>
      <c r="AG19" s="68">
        <v>0</v>
      </c>
      <c r="AH19" s="68">
        <v>0</v>
      </c>
      <c r="AI19" s="68">
        <v>0</v>
      </c>
      <c r="AJ19" s="68">
        <v>33</v>
      </c>
      <c r="AK19" s="68">
        <v>33</v>
      </c>
      <c r="AL19" s="68">
        <v>0</v>
      </c>
      <c r="AM19" s="68">
        <v>33</v>
      </c>
      <c r="AN19" s="70">
        <v>33</v>
      </c>
      <c r="AO19" s="52"/>
    </row>
    <row r="20" spans="1:41" x14ac:dyDescent="0.2">
      <c r="A20" s="271"/>
      <c r="B20" s="66" t="s">
        <v>25</v>
      </c>
      <c r="C20" s="67">
        <v>0</v>
      </c>
      <c r="D20" s="68">
        <v>17</v>
      </c>
      <c r="E20" s="68">
        <v>31</v>
      </c>
      <c r="F20" s="68">
        <v>8</v>
      </c>
      <c r="G20" s="68">
        <v>56</v>
      </c>
      <c r="H20" s="68">
        <v>0</v>
      </c>
      <c r="I20" s="68">
        <v>50</v>
      </c>
      <c r="J20" s="68">
        <v>6</v>
      </c>
      <c r="K20" s="68">
        <v>0</v>
      </c>
      <c r="L20" s="68">
        <v>56</v>
      </c>
      <c r="M20" s="68">
        <v>21</v>
      </c>
      <c r="N20" s="68">
        <v>35</v>
      </c>
      <c r="O20" s="68">
        <v>0</v>
      </c>
      <c r="P20" s="68">
        <v>0</v>
      </c>
      <c r="Q20" s="68">
        <v>56</v>
      </c>
      <c r="R20" s="68">
        <v>19</v>
      </c>
      <c r="S20" s="68">
        <v>37</v>
      </c>
      <c r="T20" s="68">
        <v>0</v>
      </c>
      <c r="U20" s="68">
        <v>0</v>
      </c>
      <c r="V20" s="68">
        <v>56</v>
      </c>
      <c r="W20" s="68">
        <v>1</v>
      </c>
      <c r="X20" s="68">
        <v>55</v>
      </c>
      <c r="Y20" s="68">
        <v>0</v>
      </c>
      <c r="Z20" s="68">
        <v>0</v>
      </c>
      <c r="AA20" s="68">
        <v>56</v>
      </c>
      <c r="AB20" s="68">
        <v>2</v>
      </c>
      <c r="AC20" s="68">
        <v>11</v>
      </c>
      <c r="AD20" s="68">
        <v>0</v>
      </c>
      <c r="AE20" s="68">
        <v>43</v>
      </c>
      <c r="AF20" s="68">
        <v>56</v>
      </c>
      <c r="AG20" s="68">
        <v>2</v>
      </c>
      <c r="AH20" s="68">
        <v>54</v>
      </c>
      <c r="AI20" s="68">
        <v>0</v>
      </c>
      <c r="AJ20" s="68">
        <v>0</v>
      </c>
      <c r="AK20" s="68">
        <v>56</v>
      </c>
      <c r="AL20" s="68">
        <v>0</v>
      </c>
      <c r="AM20" s="68">
        <v>56</v>
      </c>
      <c r="AN20" s="70">
        <v>56</v>
      </c>
      <c r="AO20" s="52"/>
    </row>
    <row r="21" spans="1:41" x14ac:dyDescent="0.2">
      <c r="A21" s="271"/>
      <c r="B21" s="66" t="s">
        <v>26</v>
      </c>
      <c r="C21" s="67">
        <v>0</v>
      </c>
      <c r="D21" s="68">
        <v>31</v>
      </c>
      <c r="E21" s="68">
        <v>0</v>
      </c>
      <c r="F21" s="68">
        <v>11</v>
      </c>
      <c r="G21" s="68">
        <v>42</v>
      </c>
      <c r="H21" s="68">
        <v>0</v>
      </c>
      <c r="I21" s="68">
        <v>32</v>
      </c>
      <c r="J21" s="68">
        <v>0</v>
      </c>
      <c r="K21" s="68">
        <v>10</v>
      </c>
      <c r="L21" s="68">
        <v>42</v>
      </c>
      <c r="M21" s="68">
        <v>4</v>
      </c>
      <c r="N21" s="68">
        <v>35</v>
      </c>
      <c r="O21" s="68">
        <v>0</v>
      </c>
      <c r="P21" s="68">
        <v>3</v>
      </c>
      <c r="Q21" s="68">
        <v>42</v>
      </c>
      <c r="R21" s="68">
        <v>41</v>
      </c>
      <c r="S21" s="68">
        <v>1</v>
      </c>
      <c r="T21" s="68">
        <v>0</v>
      </c>
      <c r="U21" s="68">
        <v>0</v>
      </c>
      <c r="V21" s="68">
        <v>42</v>
      </c>
      <c r="W21" s="68">
        <v>8</v>
      </c>
      <c r="X21" s="68">
        <v>25</v>
      </c>
      <c r="Y21" s="68">
        <v>0</v>
      </c>
      <c r="Z21" s="68">
        <v>9</v>
      </c>
      <c r="AA21" s="68">
        <v>42</v>
      </c>
      <c r="AB21" s="68">
        <v>1</v>
      </c>
      <c r="AC21" s="68">
        <v>19</v>
      </c>
      <c r="AD21" s="68">
        <v>0</v>
      </c>
      <c r="AE21" s="68">
        <v>22</v>
      </c>
      <c r="AF21" s="68">
        <v>42</v>
      </c>
      <c r="AG21" s="68">
        <v>0</v>
      </c>
      <c r="AH21" s="68">
        <v>4</v>
      </c>
      <c r="AI21" s="68">
        <v>0</v>
      </c>
      <c r="AJ21" s="68">
        <v>38</v>
      </c>
      <c r="AK21" s="68">
        <v>42</v>
      </c>
      <c r="AL21" s="69">
        <v>2</v>
      </c>
      <c r="AM21" s="68">
        <v>40</v>
      </c>
      <c r="AN21" s="70">
        <v>42</v>
      </c>
      <c r="AO21" s="52"/>
    </row>
    <row r="22" spans="1:41" x14ac:dyDescent="0.2">
      <c r="A22" s="271"/>
      <c r="B22" s="66" t="s">
        <v>104</v>
      </c>
      <c r="C22" s="67">
        <v>1</v>
      </c>
      <c r="D22" s="68">
        <v>62</v>
      </c>
      <c r="E22" s="68">
        <v>0</v>
      </c>
      <c r="F22" s="68">
        <v>12</v>
      </c>
      <c r="G22" s="68">
        <v>75</v>
      </c>
      <c r="H22" s="68">
        <v>0</v>
      </c>
      <c r="I22" s="68">
        <v>13</v>
      </c>
      <c r="J22" s="68">
        <v>0</v>
      </c>
      <c r="K22" s="68">
        <v>62</v>
      </c>
      <c r="L22" s="68">
        <v>75</v>
      </c>
      <c r="M22" s="68">
        <v>1</v>
      </c>
      <c r="N22" s="68">
        <v>69</v>
      </c>
      <c r="O22" s="68">
        <v>0</v>
      </c>
      <c r="P22" s="68">
        <v>5</v>
      </c>
      <c r="Q22" s="68">
        <v>75</v>
      </c>
      <c r="R22" s="68">
        <v>75</v>
      </c>
      <c r="S22" s="68">
        <v>0</v>
      </c>
      <c r="T22" s="68">
        <v>0</v>
      </c>
      <c r="U22" s="68">
        <v>0</v>
      </c>
      <c r="V22" s="68">
        <v>75</v>
      </c>
      <c r="W22" s="68">
        <v>4</v>
      </c>
      <c r="X22" s="68">
        <v>68</v>
      </c>
      <c r="Y22" s="68">
        <v>0</v>
      </c>
      <c r="Z22" s="68">
        <v>3</v>
      </c>
      <c r="AA22" s="68">
        <v>75</v>
      </c>
      <c r="AB22" s="68">
        <v>6</v>
      </c>
      <c r="AC22" s="68">
        <v>68</v>
      </c>
      <c r="AD22" s="68">
        <v>0</v>
      </c>
      <c r="AE22" s="68">
        <v>1</v>
      </c>
      <c r="AF22" s="68">
        <v>75</v>
      </c>
      <c r="AG22" s="68">
        <v>0</v>
      </c>
      <c r="AH22" s="68">
        <v>9</v>
      </c>
      <c r="AI22" s="68">
        <v>0</v>
      </c>
      <c r="AJ22" s="68">
        <v>66</v>
      </c>
      <c r="AK22" s="68">
        <v>75</v>
      </c>
      <c r="AL22" s="68">
        <v>0</v>
      </c>
      <c r="AM22" s="68">
        <v>75</v>
      </c>
      <c r="AN22" s="70">
        <v>75</v>
      </c>
      <c r="AO22" s="52"/>
    </row>
    <row r="23" spans="1:41" x14ac:dyDescent="0.2">
      <c r="A23" s="271"/>
      <c r="B23" s="66" t="s">
        <v>105</v>
      </c>
      <c r="C23" s="67">
        <v>3</v>
      </c>
      <c r="D23" s="68">
        <v>12</v>
      </c>
      <c r="E23" s="68">
        <v>16</v>
      </c>
      <c r="F23" s="68">
        <v>25</v>
      </c>
      <c r="G23" s="68">
        <v>56</v>
      </c>
      <c r="H23" s="68">
        <v>1</v>
      </c>
      <c r="I23" s="68">
        <v>9</v>
      </c>
      <c r="J23" s="68">
        <v>19</v>
      </c>
      <c r="K23" s="68">
        <v>27</v>
      </c>
      <c r="L23" s="68">
        <v>56</v>
      </c>
      <c r="M23" s="68">
        <v>6</v>
      </c>
      <c r="N23" s="68">
        <v>22</v>
      </c>
      <c r="O23" s="68">
        <v>20</v>
      </c>
      <c r="P23" s="68">
        <v>8</v>
      </c>
      <c r="Q23" s="68">
        <v>56</v>
      </c>
      <c r="R23" s="68">
        <v>55</v>
      </c>
      <c r="S23" s="68">
        <v>0</v>
      </c>
      <c r="T23" s="68">
        <v>0</v>
      </c>
      <c r="U23" s="68">
        <v>1</v>
      </c>
      <c r="V23" s="68">
        <v>56</v>
      </c>
      <c r="W23" s="68">
        <v>14</v>
      </c>
      <c r="X23" s="68">
        <v>30</v>
      </c>
      <c r="Y23" s="68">
        <v>0</v>
      </c>
      <c r="Z23" s="68">
        <v>12</v>
      </c>
      <c r="AA23" s="68">
        <v>56</v>
      </c>
      <c r="AB23" s="68">
        <v>5</v>
      </c>
      <c r="AC23" s="68">
        <v>14</v>
      </c>
      <c r="AD23" s="68">
        <v>5</v>
      </c>
      <c r="AE23" s="68">
        <v>32</v>
      </c>
      <c r="AF23" s="68">
        <v>56</v>
      </c>
      <c r="AG23" s="68">
        <v>2</v>
      </c>
      <c r="AH23" s="68">
        <v>9</v>
      </c>
      <c r="AI23" s="68">
        <v>0</v>
      </c>
      <c r="AJ23" s="68">
        <v>45</v>
      </c>
      <c r="AK23" s="68">
        <v>56</v>
      </c>
      <c r="AL23" s="68">
        <v>0</v>
      </c>
      <c r="AM23" s="68">
        <v>56</v>
      </c>
      <c r="AN23" s="70">
        <v>56</v>
      </c>
      <c r="AO23" s="52"/>
    </row>
    <row r="24" spans="1:41" ht="15" thickBot="1" x14ac:dyDescent="0.25">
      <c r="A24" s="272"/>
      <c r="B24" s="71" t="s">
        <v>86</v>
      </c>
      <c r="C24" s="72">
        <v>72</v>
      </c>
      <c r="D24" s="73">
        <v>674</v>
      </c>
      <c r="E24" s="73">
        <v>145</v>
      </c>
      <c r="F24" s="73">
        <v>534</v>
      </c>
      <c r="G24" s="73">
        <v>1425</v>
      </c>
      <c r="H24" s="74">
        <v>74</v>
      </c>
      <c r="I24" s="73">
        <v>638</v>
      </c>
      <c r="J24" s="73">
        <v>169</v>
      </c>
      <c r="K24" s="73">
        <v>544</v>
      </c>
      <c r="L24" s="73">
        <v>1425</v>
      </c>
      <c r="M24" s="74">
        <v>260</v>
      </c>
      <c r="N24" s="73">
        <v>691</v>
      </c>
      <c r="O24" s="73">
        <v>133</v>
      </c>
      <c r="P24" s="73">
        <v>341</v>
      </c>
      <c r="Q24" s="73">
        <v>1425</v>
      </c>
      <c r="R24" s="74">
        <v>1201</v>
      </c>
      <c r="S24" s="73">
        <v>132</v>
      </c>
      <c r="T24" s="73">
        <v>13</v>
      </c>
      <c r="U24" s="73">
        <v>79</v>
      </c>
      <c r="V24" s="73">
        <v>1425</v>
      </c>
      <c r="W24" s="75">
        <v>277</v>
      </c>
      <c r="X24" s="73">
        <v>820</v>
      </c>
      <c r="Y24" s="73">
        <v>14</v>
      </c>
      <c r="Z24" s="73">
        <v>314</v>
      </c>
      <c r="AA24" s="73">
        <v>1425</v>
      </c>
      <c r="AB24" s="75">
        <v>81</v>
      </c>
      <c r="AC24" s="73">
        <v>490</v>
      </c>
      <c r="AD24" s="73">
        <v>68</v>
      </c>
      <c r="AE24" s="73">
        <v>786</v>
      </c>
      <c r="AF24" s="73">
        <v>1425</v>
      </c>
      <c r="AG24" s="75">
        <v>87</v>
      </c>
      <c r="AH24" s="73">
        <v>444</v>
      </c>
      <c r="AI24" s="73">
        <v>20</v>
      </c>
      <c r="AJ24" s="73">
        <v>874</v>
      </c>
      <c r="AK24" s="73">
        <v>1425</v>
      </c>
      <c r="AL24" s="75">
        <v>18</v>
      </c>
      <c r="AM24" s="73">
        <v>1407</v>
      </c>
      <c r="AN24" s="76">
        <v>1425</v>
      </c>
      <c r="AO24" s="52"/>
    </row>
    <row r="26" spans="1:41" x14ac:dyDescent="0.2">
      <c r="L26" s="278" t="s">
        <v>125</v>
      </c>
      <c r="M26" s="278"/>
    </row>
    <row r="27" spans="1:41" ht="15" thickBot="1" x14ac:dyDescent="0.25"/>
    <row r="28" spans="1:41" ht="15" thickBot="1" x14ac:dyDescent="0.25">
      <c r="A28" s="273" t="s">
        <v>87</v>
      </c>
      <c r="B28" s="274"/>
      <c r="C28" s="277" t="s">
        <v>126</v>
      </c>
      <c r="D28" s="266"/>
      <c r="E28" s="266"/>
      <c r="F28" s="266"/>
      <c r="G28" s="267"/>
      <c r="H28" s="265" t="s">
        <v>127</v>
      </c>
      <c r="I28" s="266"/>
      <c r="J28" s="266"/>
      <c r="K28" s="266"/>
      <c r="L28" s="267"/>
      <c r="M28" s="265" t="s">
        <v>128</v>
      </c>
      <c r="N28" s="266"/>
      <c r="O28" s="266"/>
      <c r="P28" s="266"/>
      <c r="Q28" s="267"/>
      <c r="R28" s="265" t="s">
        <v>129</v>
      </c>
      <c r="S28" s="266"/>
      <c r="T28" s="266"/>
      <c r="U28" s="266"/>
      <c r="V28" s="267"/>
      <c r="W28" s="265" t="s">
        <v>130</v>
      </c>
      <c r="X28" s="266"/>
      <c r="Y28" s="266"/>
      <c r="Z28" s="266"/>
      <c r="AA28" s="267"/>
      <c r="AB28" s="265" t="s">
        <v>131</v>
      </c>
      <c r="AC28" s="266"/>
      <c r="AD28" s="266"/>
      <c r="AE28" s="266"/>
      <c r="AF28" s="267"/>
      <c r="AG28" s="265" t="s">
        <v>132</v>
      </c>
      <c r="AH28" s="266"/>
      <c r="AI28" s="266"/>
      <c r="AJ28" s="266"/>
      <c r="AK28" s="267"/>
      <c r="AL28" s="268" t="s">
        <v>133</v>
      </c>
      <c r="AM28" s="266"/>
      <c r="AN28" s="269"/>
      <c r="AO28" s="52"/>
    </row>
    <row r="29" spans="1:41" x14ac:dyDescent="0.2">
      <c r="A29" s="271"/>
      <c r="B29" s="275"/>
      <c r="C29" s="77" t="s">
        <v>134</v>
      </c>
      <c r="D29" s="54" t="s">
        <v>135</v>
      </c>
      <c r="E29" s="54" t="s">
        <v>136</v>
      </c>
      <c r="F29" s="54" t="s">
        <v>137</v>
      </c>
      <c r="G29" s="54" t="s">
        <v>86</v>
      </c>
      <c r="H29" s="56" t="s">
        <v>134</v>
      </c>
      <c r="I29" s="54" t="s">
        <v>135</v>
      </c>
      <c r="J29" s="54" t="s">
        <v>136</v>
      </c>
      <c r="K29" s="54" t="s">
        <v>137</v>
      </c>
      <c r="L29" s="54" t="s">
        <v>86</v>
      </c>
      <c r="M29" s="56" t="s">
        <v>134</v>
      </c>
      <c r="N29" s="54" t="s">
        <v>135</v>
      </c>
      <c r="O29" s="54" t="s">
        <v>136</v>
      </c>
      <c r="P29" s="54" t="s">
        <v>137</v>
      </c>
      <c r="Q29" s="54" t="s">
        <v>86</v>
      </c>
      <c r="R29" s="56" t="s">
        <v>134</v>
      </c>
      <c r="S29" s="54" t="s">
        <v>135</v>
      </c>
      <c r="T29" s="54" t="s">
        <v>136</v>
      </c>
      <c r="U29" s="54" t="s">
        <v>137</v>
      </c>
      <c r="V29" s="54" t="s">
        <v>86</v>
      </c>
      <c r="W29" s="56" t="s">
        <v>134</v>
      </c>
      <c r="X29" s="54" t="s">
        <v>135</v>
      </c>
      <c r="Y29" s="54" t="s">
        <v>136</v>
      </c>
      <c r="Z29" s="54" t="s">
        <v>137</v>
      </c>
      <c r="AA29" s="54" t="s">
        <v>86</v>
      </c>
      <c r="AB29" s="56" t="s">
        <v>134</v>
      </c>
      <c r="AC29" s="54" t="s">
        <v>135</v>
      </c>
      <c r="AD29" s="54" t="s">
        <v>136</v>
      </c>
      <c r="AE29" s="54" t="s">
        <v>137</v>
      </c>
      <c r="AF29" s="54" t="s">
        <v>86</v>
      </c>
      <c r="AG29" s="56" t="s">
        <v>134</v>
      </c>
      <c r="AH29" s="54" t="s">
        <v>135</v>
      </c>
      <c r="AI29" s="54" t="s">
        <v>136</v>
      </c>
      <c r="AJ29" s="54" t="s">
        <v>137</v>
      </c>
      <c r="AK29" s="54" t="s">
        <v>86</v>
      </c>
      <c r="AL29" s="56" t="s">
        <v>134</v>
      </c>
      <c r="AM29" s="54" t="s">
        <v>135</v>
      </c>
      <c r="AN29" s="57" t="s">
        <v>86</v>
      </c>
      <c r="AO29" s="52"/>
    </row>
    <row r="30" spans="1:41" ht="15" thickBot="1" x14ac:dyDescent="0.25">
      <c r="A30" s="272"/>
      <c r="B30" s="276"/>
      <c r="C30" s="78" t="s">
        <v>139</v>
      </c>
      <c r="D30" s="59" t="s">
        <v>139</v>
      </c>
      <c r="E30" s="59" t="s">
        <v>139</v>
      </c>
      <c r="F30" s="59" t="s">
        <v>139</v>
      </c>
      <c r="G30" s="59" t="s">
        <v>139</v>
      </c>
      <c r="H30" s="79" t="s">
        <v>139</v>
      </c>
      <c r="I30" s="59" t="s">
        <v>139</v>
      </c>
      <c r="J30" s="59" t="s">
        <v>139</v>
      </c>
      <c r="K30" s="59" t="s">
        <v>139</v>
      </c>
      <c r="L30" s="59" t="s">
        <v>139</v>
      </c>
      <c r="M30" s="79" t="s">
        <v>139</v>
      </c>
      <c r="N30" s="59" t="s">
        <v>139</v>
      </c>
      <c r="O30" s="59" t="s">
        <v>139</v>
      </c>
      <c r="P30" s="59" t="s">
        <v>139</v>
      </c>
      <c r="Q30" s="59" t="s">
        <v>139</v>
      </c>
      <c r="R30" s="79" t="s">
        <v>139</v>
      </c>
      <c r="S30" s="59" t="s">
        <v>139</v>
      </c>
      <c r="T30" s="59" t="s">
        <v>139</v>
      </c>
      <c r="U30" s="59" t="s">
        <v>139</v>
      </c>
      <c r="V30" s="59" t="s">
        <v>139</v>
      </c>
      <c r="W30" s="79" t="s">
        <v>139</v>
      </c>
      <c r="X30" s="59" t="s">
        <v>139</v>
      </c>
      <c r="Y30" s="59" t="s">
        <v>139</v>
      </c>
      <c r="Z30" s="59" t="s">
        <v>139</v>
      </c>
      <c r="AA30" s="59" t="s">
        <v>139</v>
      </c>
      <c r="AB30" s="79" t="s">
        <v>139</v>
      </c>
      <c r="AC30" s="59" t="s">
        <v>139</v>
      </c>
      <c r="AD30" s="59" t="s">
        <v>139</v>
      </c>
      <c r="AE30" s="59" t="s">
        <v>139</v>
      </c>
      <c r="AF30" s="59" t="s">
        <v>139</v>
      </c>
      <c r="AG30" s="79" t="s">
        <v>139</v>
      </c>
      <c r="AH30" s="59" t="s">
        <v>139</v>
      </c>
      <c r="AI30" s="59" t="s">
        <v>139</v>
      </c>
      <c r="AJ30" s="59" t="s">
        <v>139</v>
      </c>
      <c r="AK30" s="59" t="s">
        <v>139</v>
      </c>
      <c r="AL30" s="79" t="s">
        <v>139</v>
      </c>
      <c r="AM30" s="59" t="s">
        <v>139</v>
      </c>
      <c r="AN30" s="60" t="s">
        <v>139</v>
      </c>
      <c r="AO30" s="52"/>
    </row>
    <row r="31" spans="1:41" ht="15" thickBot="1" x14ac:dyDescent="0.25">
      <c r="A31" s="270" t="s">
        <v>0</v>
      </c>
      <c r="B31" s="61" t="s">
        <v>94</v>
      </c>
      <c r="C31" s="80">
        <v>1.5151515151515151</v>
      </c>
      <c r="D31" s="81">
        <v>74.242424242424249</v>
      </c>
      <c r="E31" s="81">
        <v>10.606060606060606</v>
      </c>
      <c r="F31" s="81">
        <v>13.636363636363637</v>
      </c>
      <c r="G31" s="81">
        <v>100</v>
      </c>
      <c r="H31" s="81">
        <v>1.5151515151515151</v>
      </c>
      <c r="I31" s="81">
        <v>77.272727272727266</v>
      </c>
      <c r="J31" s="81">
        <v>7.5757575757575761</v>
      </c>
      <c r="K31" s="81">
        <v>13.636363636363637</v>
      </c>
      <c r="L31" s="81">
        <v>100</v>
      </c>
      <c r="M31" s="81">
        <v>1.5151515151515151</v>
      </c>
      <c r="N31" s="81">
        <v>77.272727272727266</v>
      </c>
      <c r="O31" s="81">
        <v>12.121212121212121</v>
      </c>
      <c r="P31" s="81">
        <v>9.0909090909090917</v>
      </c>
      <c r="Q31" s="81">
        <v>100</v>
      </c>
      <c r="R31" s="81">
        <v>78.787878787878782</v>
      </c>
      <c r="S31" s="81">
        <v>9.0909090909090917</v>
      </c>
      <c r="T31" s="81">
        <v>10.606060606060606</v>
      </c>
      <c r="U31" s="81">
        <v>1.5151515151515151</v>
      </c>
      <c r="V31" s="81">
        <v>100</v>
      </c>
      <c r="W31" s="81">
        <v>40.909090909090907</v>
      </c>
      <c r="X31" s="81">
        <v>36.363636363636367</v>
      </c>
      <c r="Y31" s="81">
        <v>10.606060606060606</v>
      </c>
      <c r="Z31" s="81">
        <v>12.121212121212121</v>
      </c>
      <c r="AA31" s="81">
        <v>100</v>
      </c>
      <c r="AB31" s="81">
        <v>4.5454545454545459</v>
      </c>
      <c r="AC31" s="81">
        <v>77.272727272727266</v>
      </c>
      <c r="AD31" s="81">
        <v>3.0303030303030303</v>
      </c>
      <c r="AE31" s="81">
        <v>15.151515151515152</v>
      </c>
      <c r="AF31" s="81">
        <v>100</v>
      </c>
      <c r="AG31" s="81">
        <v>9.0909090909090917</v>
      </c>
      <c r="AH31" s="81">
        <v>83.333333333333329</v>
      </c>
      <c r="AI31" s="81">
        <v>0</v>
      </c>
      <c r="AJ31" s="81">
        <v>7.5757575757575761</v>
      </c>
      <c r="AK31" s="81">
        <v>100</v>
      </c>
      <c r="AL31" s="81">
        <v>6.0606060606060606</v>
      </c>
      <c r="AM31" s="81">
        <v>93.939393939393938</v>
      </c>
      <c r="AN31" s="82">
        <v>100</v>
      </c>
      <c r="AO31" s="52"/>
    </row>
    <row r="32" spans="1:41" x14ac:dyDescent="0.2">
      <c r="A32" s="271"/>
      <c r="B32" s="66" t="s">
        <v>96</v>
      </c>
      <c r="C32" s="83">
        <v>5</v>
      </c>
      <c r="D32" s="84">
        <v>79</v>
      </c>
      <c r="E32" s="84">
        <v>1</v>
      </c>
      <c r="F32" s="84">
        <v>15</v>
      </c>
      <c r="G32" s="84">
        <v>100</v>
      </c>
      <c r="H32" s="84">
        <v>4</v>
      </c>
      <c r="I32" s="84">
        <v>73</v>
      </c>
      <c r="J32" s="84">
        <v>2</v>
      </c>
      <c r="K32" s="84">
        <v>21</v>
      </c>
      <c r="L32" s="84">
        <v>100</v>
      </c>
      <c r="M32" s="84">
        <v>21</v>
      </c>
      <c r="N32" s="84">
        <v>62</v>
      </c>
      <c r="O32" s="84">
        <v>1</v>
      </c>
      <c r="P32" s="84">
        <v>16</v>
      </c>
      <c r="Q32" s="84">
        <v>100</v>
      </c>
      <c r="R32" s="84">
        <v>93</v>
      </c>
      <c r="S32" s="84">
        <v>5</v>
      </c>
      <c r="T32" s="84">
        <v>0</v>
      </c>
      <c r="U32" s="84">
        <v>2</v>
      </c>
      <c r="V32" s="84">
        <v>100</v>
      </c>
      <c r="W32" s="84">
        <v>29</v>
      </c>
      <c r="X32" s="84">
        <v>59</v>
      </c>
      <c r="Y32" s="84">
        <v>1</v>
      </c>
      <c r="Z32" s="84">
        <v>11</v>
      </c>
      <c r="AA32" s="84">
        <v>100</v>
      </c>
      <c r="AB32" s="84">
        <v>1</v>
      </c>
      <c r="AC32" s="84">
        <v>22</v>
      </c>
      <c r="AD32" s="84">
        <v>0</v>
      </c>
      <c r="AE32" s="84">
        <v>77</v>
      </c>
      <c r="AF32" s="84">
        <v>100</v>
      </c>
      <c r="AG32" s="84">
        <v>5</v>
      </c>
      <c r="AH32" s="84">
        <v>26</v>
      </c>
      <c r="AI32" s="84">
        <v>0</v>
      </c>
      <c r="AJ32" s="84">
        <v>69</v>
      </c>
      <c r="AK32" s="84">
        <v>100</v>
      </c>
      <c r="AL32" s="84">
        <v>2</v>
      </c>
      <c r="AM32" s="84">
        <v>98</v>
      </c>
      <c r="AN32" s="85">
        <v>100</v>
      </c>
      <c r="AO32" s="52"/>
    </row>
    <row r="33" spans="1:41" x14ac:dyDescent="0.2">
      <c r="A33" s="271"/>
      <c r="B33" s="66" t="s">
        <v>97</v>
      </c>
      <c r="C33" s="83">
        <v>2.0202020202020203</v>
      </c>
      <c r="D33" s="84">
        <v>52.525252525252526</v>
      </c>
      <c r="E33" s="84">
        <v>1.5151515151515151</v>
      </c>
      <c r="F33" s="84">
        <v>43.939393939393938</v>
      </c>
      <c r="G33" s="84">
        <v>100</v>
      </c>
      <c r="H33" s="84">
        <v>1.0101010101010102</v>
      </c>
      <c r="I33" s="84">
        <v>55.050505050505052</v>
      </c>
      <c r="J33" s="84">
        <v>1.5151515151515151</v>
      </c>
      <c r="K33" s="84">
        <v>42.424242424242422</v>
      </c>
      <c r="L33" s="84">
        <v>100</v>
      </c>
      <c r="M33" s="84">
        <v>4.0404040404040407</v>
      </c>
      <c r="N33" s="84">
        <v>54.545454545454547</v>
      </c>
      <c r="O33" s="84">
        <v>1.5151515151515151</v>
      </c>
      <c r="P33" s="84">
        <v>39.898989898989896</v>
      </c>
      <c r="Q33" s="84">
        <v>100</v>
      </c>
      <c r="R33" s="84">
        <v>91.919191919191917</v>
      </c>
      <c r="S33" s="84">
        <v>7.5757575757575761</v>
      </c>
      <c r="T33" s="84">
        <v>0</v>
      </c>
      <c r="U33" s="84">
        <v>0.50505050505050508</v>
      </c>
      <c r="V33" s="84">
        <v>100</v>
      </c>
      <c r="W33" s="84">
        <v>4.0404040404040407</v>
      </c>
      <c r="X33" s="84">
        <v>70.707070707070713</v>
      </c>
      <c r="Y33" s="84">
        <v>0</v>
      </c>
      <c r="Z33" s="84">
        <v>25.252525252525253</v>
      </c>
      <c r="AA33" s="84">
        <v>100</v>
      </c>
      <c r="AB33" s="84">
        <v>1.5151515151515151</v>
      </c>
      <c r="AC33" s="84">
        <v>36.868686868686872</v>
      </c>
      <c r="AD33" s="84">
        <v>3.5353535353535355</v>
      </c>
      <c r="AE33" s="84">
        <v>58.080808080808083</v>
      </c>
      <c r="AF33" s="84">
        <v>100</v>
      </c>
      <c r="AG33" s="84">
        <v>0</v>
      </c>
      <c r="AH33" s="84">
        <v>25.252525252525253</v>
      </c>
      <c r="AI33" s="84">
        <v>0</v>
      </c>
      <c r="AJ33" s="84">
        <v>74.747474747474755</v>
      </c>
      <c r="AK33" s="84">
        <v>100</v>
      </c>
      <c r="AL33" s="84">
        <v>2.5252525252525251</v>
      </c>
      <c r="AM33" s="84">
        <v>97.474747474747474</v>
      </c>
      <c r="AN33" s="85">
        <v>100</v>
      </c>
      <c r="AO33" s="52"/>
    </row>
    <row r="34" spans="1:41" x14ac:dyDescent="0.2">
      <c r="A34" s="271"/>
      <c r="B34" s="66" t="s">
        <v>21</v>
      </c>
      <c r="C34" s="83">
        <v>2.3809523809523809</v>
      </c>
      <c r="D34" s="84">
        <v>69.047619047619051</v>
      </c>
      <c r="E34" s="84">
        <v>2.3809523809523809</v>
      </c>
      <c r="F34" s="84">
        <v>26.19047619047619</v>
      </c>
      <c r="G34" s="84">
        <v>100</v>
      </c>
      <c r="H34" s="84">
        <v>1.1904761904761905</v>
      </c>
      <c r="I34" s="84">
        <v>72.61904761904762</v>
      </c>
      <c r="J34" s="84">
        <v>9.5238095238095237</v>
      </c>
      <c r="K34" s="84">
        <v>16.666666666666668</v>
      </c>
      <c r="L34" s="84">
        <v>100</v>
      </c>
      <c r="M34" s="84">
        <v>13.095238095238095</v>
      </c>
      <c r="N34" s="84">
        <v>69.047619047619051</v>
      </c>
      <c r="O34" s="84">
        <v>7.1428571428571432</v>
      </c>
      <c r="P34" s="84">
        <v>10.714285714285714</v>
      </c>
      <c r="Q34" s="84">
        <v>100</v>
      </c>
      <c r="R34" s="84">
        <v>98.80952380952381</v>
      </c>
      <c r="S34" s="84">
        <v>0</v>
      </c>
      <c r="T34" s="84">
        <v>0</v>
      </c>
      <c r="U34" s="84">
        <v>1.1904761904761905</v>
      </c>
      <c r="V34" s="84">
        <v>100</v>
      </c>
      <c r="W34" s="84">
        <v>7.1428571428571432</v>
      </c>
      <c r="X34" s="84">
        <v>77.38095238095238</v>
      </c>
      <c r="Y34" s="84">
        <v>0</v>
      </c>
      <c r="Z34" s="84">
        <v>15.476190476190476</v>
      </c>
      <c r="AA34" s="84">
        <v>100</v>
      </c>
      <c r="AB34" s="84">
        <v>8.3333333333333339</v>
      </c>
      <c r="AC34" s="84">
        <v>14.285714285714286</v>
      </c>
      <c r="AD34" s="84">
        <v>3.5714285714285716</v>
      </c>
      <c r="AE34" s="84">
        <v>73.80952380952381</v>
      </c>
      <c r="AF34" s="84">
        <v>100</v>
      </c>
      <c r="AG34" s="84">
        <v>0</v>
      </c>
      <c r="AH34" s="84">
        <v>8.3333333333333339</v>
      </c>
      <c r="AI34" s="84">
        <v>1.1904761904761905</v>
      </c>
      <c r="AJ34" s="84">
        <v>90.476190476190482</v>
      </c>
      <c r="AK34" s="84">
        <v>100</v>
      </c>
      <c r="AL34" s="84">
        <v>0</v>
      </c>
      <c r="AM34" s="84">
        <v>100</v>
      </c>
      <c r="AN34" s="85">
        <v>100</v>
      </c>
      <c r="AO34" s="52"/>
    </row>
    <row r="35" spans="1:41" x14ac:dyDescent="0.2">
      <c r="A35" s="271"/>
      <c r="B35" s="66" t="s">
        <v>98</v>
      </c>
      <c r="C35" s="83">
        <v>17.647058823529413</v>
      </c>
      <c r="D35" s="84">
        <v>44.117647058823529</v>
      </c>
      <c r="E35" s="84">
        <v>16.666666666666668</v>
      </c>
      <c r="F35" s="84">
        <v>21.568627450980394</v>
      </c>
      <c r="G35" s="84">
        <v>100</v>
      </c>
      <c r="H35" s="84">
        <v>12.745098039215685</v>
      </c>
      <c r="I35" s="84">
        <v>48.03921568627451</v>
      </c>
      <c r="J35" s="84">
        <v>14.705882352941176</v>
      </c>
      <c r="K35" s="84">
        <v>24.509803921568629</v>
      </c>
      <c r="L35" s="84">
        <v>100</v>
      </c>
      <c r="M35" s="84">
        <v>50</v>
      </c>
      <c r="N35" s="84">
        <v>19.607843137254903</v>
      </c>
      <c r="O35" s="84">
        <v>13.725490196078431</v>
      </c>
      <c r="P35" s="84">
        <v>16.666666666666668</v>
      </c>
      <c r="Q35" s="84">
        <v>100</v>
      </c>
      <c r="R35" s="84">
        <v>100</v>
      </c>
      <c r="S35" s="84">
        <v>0</v>
      </c>
      <c r="T35" s="84">
        <v>0</v>
      </c>
      <c r="U35" s="84">
        <v>0</v>
      </c>
      <c r="V35" s="84">
        <v>100</v>
      </c>
      <c r="W35" s="84">
        <v>34.313725490196077</v>
      </c>
      <c r="X35" s="84">
        <v>50.980392156862742</v>
      </c>
      <c r="Y35" s="84">
        <v>0.98039215686274506</v>
      </c>
      <c r="Z35" s="84">
        <v>13.725490196078431</v>
      </c>
      <c r="AA35" s="84">
        <v>100</v>
      </c>
      <c r="AB35" s="84">
        <v>2.9411764705882355</v>
      </c>
      <c r="AC35" s="84">
        <v>51.96078431372549</v>
      </c>
      <c r="AD35" s="84">
        <v>15.686274509803921</v>
      </c>
      <c r="AE35" s="84">
        <v>29.411764705882351</v>
      </c>
      <c r="AF35" s="84">
        <v>100</v>
      </c>
      <c r="AG35" s="84">
        <v>3.9215686274509802</v>
      </c>
      <c r="AH35" s="84">
        <v>77.450980392156865</v>
      </c>
      <c r="AI35" s="84">
        <v>1.9607843137254901</v>
      </c>
      <c r="AJ35" s="84">
        <v>16.666666666666668</v>
      </c>
      <c r="AK35" s="84">
        <v>100</v>
      </c>
      <c r="AL35" s="84">
        <v>1.9607843137254901</v>
      </c>
      <c r="AM35" s="84">
        <v>98.039215686274517</v>
      </c>
      <c r="AN35" s="85">
        <v>100</v>
      </c>
      <c r="AO35" s="52"/>
    </row>
    <row r="36" spans="1:41" x14ac:dyDescent="0.2">
      <c r="A36" s="271"/>
      <c r="B36" s="66" t="s">
        <v>99</v>
      </c>
      <c r="C36" s="83">
        <v>0</v>
      </c>
      <c r="D36" s="84">
        <v>25</v>
      </c>
      <c r="E36" s="84">
        <v>1.3157894736842106</v>
      </c>
      <c r="F36" s="84">
        <v>73.684210526315795</v>
      </c>
      <c r="G36" s="84">
        <v>100</v>
      </c>
      <c r="H36" s="84">
        <v>1.3157894736842106</v>
      </c>
      <c r="I36" s="84">
        <v>28.94736842105263</v>
      </c>
      <c r="J36" s="84">
        <v>38.157894736842103</v>
      </c>
      <c r="K36" s="84">
        <v>31.578947368421051</v>
      </c>
      <c r="L36" s="84">
        <v>100</v>
      </c>
      <c r="M36" s="84">
        <v>18.421052631578949</v>
      </c>
      <c r="N36" s="84">
        <v>31.578947368421051</v>
      </c>
      <c r="O36" s="84">
        <v>35.526315789473685</v>
      </c>
      <c r="P36" s="84">
        <v>14.473684210526315</v>
      </c>
      <c r="Q36" s="84">
        <v>100</v>
      </c>
      <c r="R36" s="84">
        <v>46.05263157894737</v>
      </c>
      <c r="S36" s="84">
        <v>50</v>
      </c>
      <c r="T36" s="84">
        <v>2.6315789473684212</v>
      </c>
      <c r="U36" s="84">
        <v>1.3157894736842106</v>
      </c>
      <c r="V36" s="84">
        <v>100</v>
      </c>
      <c r="W36" s="84">
        <v>7.8947368421052628</v>
      </c>
      <c r="X36" s="84">
        <v>53.94736842105263</v>
      </c>
      <c r="Y36" s="84">
        <v>0</v>
      </c>
      <c r="Z36" s="84">
        <v>38.157894736842103</v>
      </c>
      <c r="AA36" s="84">
        <v>100</v>
      </c>
      <c r="AB36" s="84">
        <v>3.9473684210526314</v>
      </c>
      <c r="AC36" s="84">
        <v>25</v>
      </c>
      <c r="AD36" s="84">
        <v>2.6315789473684212</v>
      </c>
      <c r="AE36" s="84">
        <v>68.421052631578945</v>
      </c>
      <c r="AF36" s="84">
        <v>100</v>
      </c>
      <c r="AG36" s="84">
        <v>0</v>
      </c>
      <c r="AH36" s="84">
        <v>10.526315789473685</v>
      </c>
      <c r="AI36" s="84">
        <v>0</v>
      </c>
      <c r="AJ36" s="84">
        <v>89.473684210526315</v>
      </c>
      <c r="AK36" s="84">
        <v>100</v>
      </c>
      <c r="AL36" s="84">
        <v>0</v>
      </c>
      <c r="AM36" s="84">
        <v>100</v>
      </c>
      <c r="AN36" s="85">
        <v>100</v>
      </c>
      <c r="AO36" s="52"/>
    </row>
    <row r="37" spans="1:41" x14ac:dyDescent="0.2">
      <c r="A37" s="271"/>
      <c r="B37" s="66" t="s">
        <v>100</v>
      </c>
      <c r="C37" s="83">
        <v>4.3478260869565215</v>
      </c>
      <c r="D37" s="84">
        <v>24.637681159420289</v>
      </c>
      <c r="E37" s="84">
        <v>14.492753623188406</v>
      </c>
      <c r="F37" s="84">
        <v>56.521739130434781</v>
      </c>
      <c r="G37" s="84">
        <v>100</v>
      </c>
      <c r="H37" s="84">
        <v>0</v>
      </c>
      <c r="I37" s="84">
        <v>34.782608695652172</v>
      </c>
      <c r="J37" s="84">
        <v>10.144927536231885</v>
      </c>
      <c r="K37" s="84">
        <v>55.072463768115945</v>
      </c>
      <c r="L37" s="84">
        <v>100</v>
      </c>
      <c r="M37" s="84">
        <v>31.884057971014492</v>
      </c>
      <c r="N37" s="84">
        <v>34.782608695652172</v>
      </c>
      <c r="O37" s="84">
        <v>10.144927536231885</v>
      </c>
      <c r="P37" s="84">
        <v>23.188405797101449</v>
      </c>
      <c r="Q37" s="84">
        <v>100</v>
      </c>
      <c r="R37" s="84">
        <v>86.956521739130437</v>
      </c>
      <c r="S37" s="84">
        <v>10.144927536231885</v>
      </c>
      <c r="T37" s="84">
        <v>0</v>
      </c>
      <c r="U37" s="84">
        <v>2.8985507246376812</v>
      </c>
      <c r="V37" s="84">
        <v>100</v>
      </c>
      <c r="W37" s="84">
        <v>13.043478260869565</v>
      </c>
      <c r="X37" s="84">
        <v>34.782608695652172</v>
      </c>
      <c r="Y37" s="84">
        <v>1.4492753623188406</v>
      </c>
      <c r="Z37" s="84">
        <v>50.724637681159422</v>
      </c>
      <c r="AA37" s="84">
        <v>100</v>
      </c>
      <c r="AB37" s="84">
        <v>10.144927536231885</v>
      </c>
      <c r="AC37" s="84">
        <v>13.043478260869565</v>
      </c>
      <c r="AD37" s="84">
        <v>8.695652173913043</v>
      </c>
      <c r="AE37" s="84">
        <v>68.115942028985501</v>
      </c>
      <c r="AF37" s="84">
        <v>100</v>
      </c>
      <c r="AG37" s="84">
        <v>8.695652173913043</v>
      </c>
      <c r="AH37" s="84">
        <v>10.144927536231885</v>
      </c>
      <c r="AI37" s="84">
        <v>4.3478260869565215</v>
      </c>
      <c r="AJ37" s="84">
        <v>76.811594202898547</v>
      </c>
      <c r="AK37" s="84">
        <v>100</v>
      </c>
      <c r="AL37" s="84">
        <v>0</v>
      </c>
      <c r="AM37" s="84">
        <v>100</v>
      </c>
      <c r="AN37" s="85">
        <v>100</v>
      </c>
      <c r="AO37" s="52"/>
    </row>
    <row r="38" spans="1:41" x14ac:dyDescent="0.2">
      <c r="A38" s="271"/>
      <c r="B38" s="66" t="s">
        <v>138</v>
      </c>
      <c r="C38" s="83">
        <v>5.9633027522935782</v>
      </c>
      <c r="D38" s="84">
        <v>36.238532110091747</v>
      </c>
      <c r="E38" s="84">
        <v>16.513761467889907</v>
      </c>
      <c r="F38" s="84">
        <v>41.284403669724767</v>
      </c>
      <c r="G38" s="84">
        <v>100</v>
      </c>
      <c r="H38" s="84">
        <v>7.3394495412844041</v>
      </c>
      <c r="I38" s="84">
        <v>34.862385321100916</v>
      </c>
      <c r="J38" s="84">
        <v>18.348623853211009</v>
      </c>
      <c r="K38" s="84">
        <v>39.449541284403672</v>
      </c>
      <c r="L38" s="84">
        <v>100</v>
      </c>
      <c r="M38" s="84">
        <v>18.348623853211009</v>
      </c>
      <c r="N38" s="84">
        <v>34.403669724770644</v>
      </c>
      <c r="O38" s="84">
        <v>13.761467889908257</v>
      </c>
      <c r="P38" s="84">
        <v>33.486238532110093</v>
      </c>
      <c r="Q38" s="84">
        <v>100</v>
      </c>
      <c r="R38" s="84">
        <v>86.238532110091739</v>
      </c>
      <c r="S38" s="84">
        <v>7.3394495412844041</v>
      </c>
      <c r="T38" s="84">
        <v>1.834862385321101</v>
      </c>
      <c r="U38" s="84">
        <v>4.5871559633027523</v>
      </c>
      <c r="V38" s="84">
        <v>100</v>
      </c>
      <c r="W38" s="84">
        <v>19.724770642201836</v>
      </c>
      <c r="X38" s="84">
        <v>61.467889908256879</v>
      </c>
      <c r="Y38" s="84">
        <v>1.834862385321101</v>
      </c>
      <c r="Z38" s="84">
        <v>16.972477064220183</v>
      </c>
      <c r="AA38" s="84">
        <v>100</v>
      </c>
      <c r="AB38" s="84">
        <v>12.385321100917432</v>
      </c>
      <c r="AC38" s="84">
        <v>24.311926605504588</v>
      </c>
      <c r="AD38" s="84">
        <v>7.7981651376146788</v>
      </c>
      <c r="AE38" s="84">
        <v>55.5045871559633</v>
      </c>
      <c r="AF38" s="84">
        <v>100</v>
      </c>
      <c r="AG38" s="84">
        <v>23.853211009174313</v>
      </c>
      <c r="AH38" s="84">
        <v>34.862385321100916</v>
      </c>
      <c r="AI38" s="84">
        <v>1.834862385321101</v>
      </c>
      <c r="AJ38" s="84">
        <v>39.449541284403672</v>
      </c>
      <c r="AK38" s="84">
        <v>100</v>
      </c>
      <c r="AL38" s="84">
        <v>0.91743119266055051</v>
      </c>
      <c r="AM38" s="84">
        <v>99.082568807339456</v>
      </c>
      <c r="AN38" s="85">
        <v>100</v>
      </c>
      <c r="AO38" s="52"/>
    </row>
    <row r="39" spans="1:41" x14ac:dyDescent="0.2">
      <c r="A39" s="271"/>
      <c r="B39" s="66" t="s">
        <v>101</v>
      </c>
      <c r="C39" s="83">
        <v>1.2658227848101267</v>
      </c>
      <c r="D39" s="84">
        <v>7.5949367088607591</v>
      </c>
      <c r="E39" s="84">
        <v>1.2658227848101267</v>
      </c>
      <c r="F39" s="84">
        <v>89.87341772151899</v>
      </c>
      <c r="G39" s="84">
        <v>100</v>
      </c>
      <c r="H39" s="84">
        <v>0</v>
      </c>
      <c r="I39" s="84">
        <v>8.8607594936708853</v>
      </c>
      <c r="J39" s="84">
        <v>1.2658227848101267</v>
      </c>
      <c r="K39" s="84">
        <v>89.87341772151899</v>
      </c>
      <c r="L39" s="84">
        <v>100</v>
      </c>
      <c r="M39" s="84">
        <v>3.7974683544303796</v>
      </c>
      <c r="N39" s="84">
        <v>5.0632911392405067</v>
      </c>
      <c r="O39" s="84">
        <v>0</v>
      </c>
      <c r="P39" s="84">
        <v>91.139240506329116</v>
      </c>
      <c r="Q39" s="84">
        <v>100</v>
      </c>
      <c r="R39" s="84">
        <v>24.050632911392405</v>
      </c>
      <c r="S39" s="84">
        <v>2.5316455696202533</v>
      </c>
      <c r="T39" s="84">
        <v>0</v>
      </c>
      <c r="U39" s="84">
        <v>73.417721518987335</v>
      </c>
      <c r="V39" s="84">
        <v>100</v>
      </c>
      <c r="W39" s="84">
        <v>5.0632911392405067</v>
      </c>
      <c r="X39" s="84">
        <v>7.5949367088607591</v>
      </c>
      <c r="Y39" s="84">
        <v>0</v>
      </c>
      <c r="Z39" s="84">
        <v>87.341772151898738</v>
      </c>
      <c r="AA39" s="84">
        <v>100</v>
      </c>
      <c r="AB39" s="84">
        <v>1.2658227848101267</v>
      </c>
      <c r="AC39" s="84">
        <v>3.7974683544303796</v>
      </c>
      <c r="AD39" s="84">
        <v>0</v>
      </c>
      <c r="AE39" s="84">
        <v>94.936708860759495</v>
      </c>
      <c r="AF39" s="84">
        <v>100</v>
      </c>
      <c r="AG39" s="84">
        <v>7.5949367088607591</v>
      </c>
      <c r="AH39" s="84">
        <v>15.189873417721518</v>
      </c>
      <c r="AI39" s="84">
        <v>0</v>
      </c>
      <c r="AJ39" s="84">
        <v>77.215189873417728</v>
      </c>
      <c r="AK39" s="84">
        <v>100</v>
      </c>
      <c r="AL39" s="84">
        <v>0</v>
      </c>
      <c r="AM39" s="84">
        <v>100</v>
      </c>
      <c r="AN39" s="85">
        <v>100</v>
      </c>
      <c r="AO39" s="52"/>
    </row>
    <row r="40" spans="1:41" x14ac:dyDescent="0.2">
      <c r="A40" s="271"/>
      <c r="B40" s="66" t="s">
        <v>22</v>
      </c>
      <c r="C40" s="83">
        <v>0</v>
      </c>
      <c r="D40" s="84">
        <v>80</v>
      </c>
      <c r="E40" s="84">
        <v>17.142857142857142</v>
      </c>
      <c r="F40" s="84">
        <v>2.8571428571428572</v>
      </c>
      <c r="G40" s="84">
        <v>100</v>
      </c>
      <c r="H40" s="84">
        <v>0</v>
      </c>
      <c r="I40" s="84">
        <v>80</v>
      </c>
      <c r="J40" s="84">
        <v>20</v>
      </c>
      <c r="K40" s="84">
        <v>0</v>
      </c>
      <c r="L40" s="84">
        <v>100</v>
      </c>
      <c r="M40" s="84">
        <v>11.428571428571429</v>
      </c>
      <c r="N40" s="84">
        <v>77.142857142857139</v>
      </c>
      <c r="O40" s="84">
        <v>11.428571428571429</v>
      </c>
      <c r="P40" s="84">
        <v>0</v>
      </c>
      <c r="Q40" s="84">
        <v>100</v>
      </c>
      <c r="R40" s="84">
        <v>97.142857142857139</v>
      </c>
      <c r="S40" s="84">
        <v>2.8571428571428572</v>
      </c>
      <c r="T40" s="84">
        <v>0</v>
      </c>
      <c r="U40" s="84">
        <v>0</v>
      </c>
      <c r="V40" s="84">
        <v>100</v>
      </c>
      <c r="W40" s="84">
        <v>20</v>
      </c>
      <c r="X40" s="84">
        <v>77.142857142857139</v>
      </c>
      <c r="Y40" s="84">
        <v>0</v>
      </c>
      <c r="Z40" s="84">
        <v>2.8571428571428572</v>
      </c>
      <c r="AA40" s="84">
        <v>100</v>
      </c>
      <c r="AB40" s="84">
        <v>11.428571428571429</v>
      </c>
      <c r="AC40" s="84">
        <v>20</v>
      </c>
      <c r="AD40" s="84">
        <v>5.7142857142857144</v>
      </c>
      <c r="AE40" s="84">
        <v>62.857142857142854</v>
      </c>
      <c r="AF40" s="84">
        <v>100</v>
      </c>
      <c r="AG40" s="84">
        <v>5.7142857142857144</v>
      </c>
      <c r="AH40" s="84">
        <v>25.714285714285715</v>
      </c>
      <c r="AI40" s="84">
        <v>0</v>
      </c>
      <c r="AJ40" s="84">
        <v>68.571428571428569</v>
      </c>
      <c r="AK40" s="84">
        <v>100</v>
      </c>
      <c r="AL40" s="84">
        <v>2.8571428571428572</v>
      </c>
      <c r="AM40" s="84">
        <v>97.142857142857139</v>
      </c>
      <c r="AN40" s="85">
        <v>100</v>
      </c>
      <c r="AO40" s="52"/>
    </row>
    <row r="41" spans="1:41" x14ac:dyDescent="0.2">
      <c r="A41" s="271"/>
      <c r="B41" s="66" t="s">
        <v>102</v>
      </c>
      <c r="C41" s="83">
        <v>0</v>
      </c>
      <c r="D41" s="84">
        <v>73.529411764705884</v>
      </c>
      <c r="E41" s="84">
        <v>20.588235294117649</v>
      </c>
      <c r="F41" s="84">
        <v>5.882352941176471</v>
      </c>
      <c r="G41" s="84">
        <v>100</v>
      </c>
      <c r="H41" s="84">
        <v>2.9411764705882355</v>
      </c>
      <c r="I41" s="84">
        <v>26.470588235294116</v>
      </c>
      <c r="J41" s="84">
        <v>58.823529411764703</v>
      </c>
      <c r="K41" s="84">
        <v>11.764705882352942</v>
      </c>
      <c r="L41" s="84">
        <v>100</v>
      </c>
      <c r="M41" s="84">
        <v>32.352941176470587</v>
      </c>
      <c r="N41" s="84">
        <v>55.882352941176471</v>
      </c>
      <c r="O41" s="84">
        <v>11.764705882352942</v>
      </c>
      <c r="P41" s="84">
        <v>0</v>
      </c>
      <c r="Q41" s="84">
        <v>100</v>
      </c>
      <c r="R41" s="84">
        <v>97.058823529411768</v>
      </c>
      <c r="S41" s="84">
        <v>2.9411764705882355</v>
      </c>
      <c r="T41" s="84">
        <v>0</v>
      </c>
      <c r="U41" s="84">
        <v>0</v>
      </c>
      <c r="V41" s="84">
        <v>100</v>
      </c>
      <c r="W41" s="84">
        <v>79.411764705882348</v>
      </c>
      <c r="X41" s="84">
        <v>17.647058823529413</v>
      </c>
      <c r="Y41" s="84">
        <v>0</v>
      </c>
      <c r="Z41" s="84">
        <v>2.9411764705882355</v>
      </c>
      <c r="AA41" s="84">
        <v>100</v>
      </c>
      <c r="AB41" s="84">
        <v>0</v>
      </c>
      <c r="AC41" s="84">
        <v>73.529411764705884</v>
      </c>
      <c r="AD41" s="84">
        <v>5.882352941176471</v>
      </c>
      <c r="AE41" s="84">
        <v>20.588235294117649</v>
      </c>
      <c r="AF41" s="84">
        <v>100</v>
      </c>
      <c r="AG41" s="84">
        <v>0</v>
      </c>
      <c r="AH41" s="84">
        <v>29.411764705882351</v>
      </c>
      <c r="AI41" s="84">
        <v>0</v>
      </c>
      <c r="AJ41" s="84">
        <v>70.588235294117652</v>
      </c>
      <c r="AK41" s="84">
        <v>100</v>
      </c>
      <c r="AL41" s="84">
        <v>0</v>
      </c>
      <c r="AM41" s="84">
        <v>100</v>
      </c>
      <c r="AN41" s="85">
        <v>100</v>
      </c>
      <c r="AO41" s="52"/>
    </row>
    <row r="42" spans="1:41" x14ac:dyDescent="0.2">
      <c r="A42" s="271"/>
      <c r="B42" s="66" t="s">
        <v>103</v>
      </c>
      <c r="C42" s="83">
        <v>27.397260273972602</v>
      </c>
      <c r="D42" s="84">
        <v>32.876712328767127</v>
      </c>
      <c r="E42" s="84">
        <v>0</v>
      </c>
      <c r="F42" s="84">
        <v>39.726027397260275</v>
      </c>
      <c r="G42" s="84">
        <v>100</v>
      </c>
      <c r="H42" s="84">
        <v>46.575342465753423</v>
      </c>
      <c r="I42" s="84">
        <v>6.8493150684931505</v>
      </c>
      <c r="J42" s="84">
        <v>0</v>
      </c>
      <c r="K42" s="84">
        <v>46.575342465753423</v>
      </c>
      <c r="L42" s="84">
        <v>100</v>
      </c>
      <c r="M42" s="84">
        <v>53.424657534246577</v>
      </c>
      <c r="N42" s="84">
        <v>19.17808219178082</v>
      </c>
      <c r="O42" s="84">
        <v>2.7397260273972601</v>
      </c>
      <c r="P42" s="84">
        <v>24.657534246575342</v>
      </c>
      <c r="Q42" s="84">
        <v>100</v>
      </c>
      <c r="R42" s="84">
        <v>95.890410958904113</v>
      </c>
      <c r="S42" s="84">
        <v>1.3698630136986301</v>
      </c>
      <c r="T42" s="84">
        <v>0</v>
      </c>
      <c r="U42" s="84">
        <v>2.7397260273972601</v>
      </c>
      <c r="V42" s="84">
        <v>100</v>
      </c>
      <c r="W42" s="84">
        <v>31.506849315068493</v>
      </c>
      <c r="X42" s="84">
        <v>50.684931506849317</v>
      </c>
      <c r="Y42" s="84">
        <v>0</v>
      </c>
      <c r="Z42" s="84">
        <v>17.80821917808219</v>
      </c>
      <c r="AA42" s="84">
        <v>100</v>
      </c>
      <c r="AB42" s="84">
        <v>8.2191780821917817</v>
      </c>
      <c r="AC42" s="84">
        <v>26.027397260273972</v>
      </c>
      <c r="AD42" s="84">
        <v>2.7397260273972601</v>
      </c>
      <c r="AE42" s="84">
        <v>63.013698630136986</v>
      </c>
      <c r="AF42" s="84">
        <v>100</v>
      </c>
      <c r="AG42" s="84">
        <v>2.7397260273972601</v>
      </c>
      <c r="AH42" s="84">
        <v>20.547945205479451</v>
      </c>
      <c r="AI42" s="84">
        <v>5.4794520547945202</v>
      </c>
      <c r="AJ42" s="84">
        <v>71.232876712328761</v>
      </c>
      <c r="AK42" s="84">
        <v>100</v>
      </c>
      <c r="AL42" s="84">
        <v>0</v>
      </c>
      <c r="AM42" s="84">
        <v>100</v>
      </c>
      <c r="AN42" s="85">
        <v>100</v>
      </c>
      <c r="AO42" s="52"/>
    </row>
    <row r="43" spans="1:41" x14ac:dyDescent="0.2">
      <c r="A43" s="271"/>
      <c r="B43" s="66" t="s">
        <v>23</v>
      </c>
      <c r="C43" s="83">
        <v>3.4482758620689653</v>
      </c>
      <c r="D43" s="84">
        <v>58.620689655172413</v>
      </c>
      <c r="E43" s="84">
        <v>20.689655172413794</v>
      </c>
      <c r="F43" s="84">
        <v>17.241379310344829</v>
      </c>
      <c r="G43" s="84">
        <v>100</v>
      </c>
      <c r="H43" s="84">
        <v>0</v>
      </c>
      <c r="I43" s="84">
        <v>62.068965517241381</v>
      </c>
      <c r="J43" s="84">
        <v>20.689655172413794</v>
      </c>
      <c r="K43" s="84">
        <v>17.241379310344829</v>
      </c>
      <c r="L43" s="84">
        <v>100</v>
      </c>
      <c r="M43" s="84">
        <v>3.4482758620689653</v>
      </c>
      <c r="N43" s="84">
        <v>58.620689655172413</v>
      </c>
      <c r="O43" s="84">
        <v>20.689655172413794</v>
      </c>
      <c r="P43" s="84">
        <v>17.241379310344829</v>
      </c>
      <c r="Q43" s="84">
        <v>100</v>
      </c>
      <c r="R43" s="84">
        <v>93.103448275862064</v>
      </c>
      <c r="S43" s="84">
        <v>6.8965517241379306</v>
      </c>
      <c r="T43" s="84">
        <v>0</v>
      </c>
      <c r="U43" s="84">
        <v>0</v>
      </c>
      <c r="V43" s="84">
        <v>100</v>
      </c>
      <c r="W43" s="84">
        <v>0</v>
      </c>
      <c r="X43" s="84">
        <v>89.65517241379311</v>
      </c>
      <c r="Y43" s="84">
        <v>0</v>
      </c>
      <c r="Z43" s="84">
        <v>10.344827586206897</v>
      </c>
      <c r="AA43" s="84">
        <v>100</v>
      </c>
      <c r="AB43" s="84">
        <v>0</v>
      </c>
      <c r="AC43" s="84">
        <v>31.03448275862069</v>
      </c>
      <c r="AD43" s="84">
        <v>13.793103448275861</v>
      </c>
      <c r="AE43" s="84">
        <v>55.172413793103445</v>
      </c>
      <c r="AF43" s="84">
        <v>100</v>
      </c>
      <c r="AG43" s="84">
        <v>0</v>
      </c>
      <c r="AH43" s="84">
        <v>48.275862068965516</v>
      </c>
      <c r="AI43" s="84">
        <v>20.689655172413794</v>
      </c>
      <c r="AJ43" s="84">
        <v>31.03448275862069</v>
      </c>
      <c r="AK43" s="84">
        <v>100</v>
      </c>
      <c r="AL43" s="84">
        <v>0</v>
      </c>
      <c r="AM43" s="84">
        <v>100</v>
      </c>
      <c r="AN43" s="85">
        <v>100</v>
      </c>
      <c r="AO43" s="52"/>
    </row>
    <row r="44" spans="1:41" x14ac:dyDescent="0.2">
      <c r="A44" s="271"/>
      <c r="B44" s="66" t="s">
        <v>24</v>
      </c>
      <c r="C44" s="83">
        <v>0</v>
      </c>
      <c r="D44" s="84">
        <v>6.0606060606060606</v>
      </c>
      <c r="E44" s="84">
        <v>3.0303030303030303</v>
      </c>
      <c r="F44" s="84">
        <v>90.909090909090907</v>
      </c>
      <c r="G44" s="84">
        <v>100</v>
      </c>
      <c r="H44" s="84">
        <v>0</v>
      </c>
      <c r="I44" s="84">
        <v>6.0606060606060606</v>
      </c>
      <c r="J44" s="84">
        <v>3.0303030303030303</v>
      </c>
      <c r="K44" s="84">
        <v>90.909090909090907</v>
      </c>
      <c r="L44" s="84">
        <v>100</v>
      </c>
      <c r="M44" s="84">
        <v>6.0606060606060606</v>
      </c>
      <c r="N44" s="84">
        <v>81.818181818181813</v>
      </c>
      <c r="O44" s="84">
        <v>3.0303030303030303</v>
      </c>
      <c r="P44" s="84">
        <v>9.0909090909090917</v>
      </c>
      <c r="Q44" s="84">
        <v>100</v>
      </c>
      <c r="R44" s="84">
        <v>100</v>
      </c>
      <c r="S44" s="84">
        <v>0</v>
      </c>
      <c r="T44" s="84">
        <v>0</v>
      </c>
      <c r="U44" s="84">
        <v>0</v>
      </c>
      <c r="V44" s="84">
        <v>100</v>
      </c>
      <c r="W44" s="84">
        <v>78.787878787878782</v>
      </c>
      <c r="X44" s="84">
        <v>3.0303030303030303</v>
      </c>
      <c r="Y44" s="84">
        <v>0</v>
      </c>
      <c r="Z44" s="84">
        <v>18.181818181818183</v>
      </c>
      <c r="AA44" s="84">
        <v>100</v>
      </c>
      <c r="AB44" s="84">
        <v>6.0606060606060606</v>
      </c>
      <c r="AC44" s="84">
        <v>69.696969696969703</v>
      </c>
      <c r="AD44" s="84">
        <v>0</v>
      </c>
      <c r="AE44" s="84">
        <v>24.242424242424242</v>
      </c>
      <c r="AF44" s="84">
        <v>100</v>
      </c>
      <c r="AG44" s="84">
        <v>0</v>
      </c>
      <c r="AH44" s="84">
        <v>0</v>
      </c>
      <c r="AI44" s="84">
        <v>0</v>
      </c>
      <c r="AJ44" s="84">
        <v>100</v>
      </c>
      <c r="AK44" s="84">
        <v>100</v>
      </c>
      <c r="AL44" s="84">
        <v>0</v>
      </c>
      <c r="AM44" s="84">
        <v>100</v>
      </c>
      <c r="AN44" s="85">
        <v>100</v>
      </c>
      <c r="AO44" s="52"/>
    </row>
    <row r="45" spans="1:41" x14ac:dyDescent="0.2">
      <c r="A45" s="271"/>
      <c r="B45" s="66" t="s">
        <v>25</v>
      </c>
      <c r="C45" s="83">
        <v>0</v>
      </c>
      <c r="D45" s="84">
        <v>30.357142857142858</v>
      </c>
      <c r="E45" s="84">
        <v>55.357142857142854</v>
      </c>
      <c r="F45" s="84">
        <v>14.285714285714286</v>
      </c>
      <c r="G45" s="84">
        <v>100</v>
      </c>
      <c r="H45" s="84">
        <v>0</v>
      </c>
      <c r="I45" s="84">
        <v>89.285714285714292</v>
      </c>
      <c r="J45" s="84">
        <v>10.714285714285714</v>
      </c>
      <c r="K45" s="84">
        <v>0</v>
      </c>
      <c r="L45" s="84">
        <v>100</v>
      </c>
      <c r="M45" s="84">
        <v>37.5</v>
      </c>
      <c r="N45" s="84">
        <v>62.5</v>
      </c>
      <c r="O45" s="84">
        <v>0</v>
      </c>
      <c r="P45" s="84">
        <v>0</v>
      </c>
      <c r="Q45" s="84">
        <v>100</v>
      </c>
      <c r="R45" s="84">
        <v>33.928571428571431</v>
      </c>
      <c r="S45" s="84">
        <v>66.071428571428569</v>
      </c>
      <c r="T45" s="84">
        <v>0</v>
      </c>
      <c r="U45" s="84">
        <v>0</v>
      </c>
      <c r="V45" s="84">
        <v>100</v>
      </c>
      <c r="W45" s="84">
        <v>1.7857142857142858</v>
      </c>
      <c r="X45" s="84">
        <v>98.214285714285708</v>
      </c>
      <c r="Y45" s="84">
        <v>0</v>
      </c>
      <c r="Z45" s="84">
        <v>0</v>
      </c>
      <c r="AA45" s="84">
        <v>100</v>
      </c>
      <c r="AB45" s="84">
        <v>3.5714285714285716</v>
      </c>
      <c r="AC45" s="84">
        <v>19.642857142857142</v>
      </c>
      <c r="AD45" s="84">
        <v>0</v>
      </c>
      <c r="AE45" s="84">
        <v>76.785714285714292</v>
      </c>
      <c r="AF45" s="84">
        <v>100</v>
      </c>
      <c r="AG45" s="84">
        <v>3.5714285714285716</v>
      </c>
      <c r="AH45" s="84">
        <v>96.428571428571431</v>
      </c>
      <c r="AI45" s="84">
        <v>0</v>
      </c>
      <c r="AJ45" s="84">
        <v>0</v>
      </c>
      <c r="AK45" s="84">
        <v>100</v>
      </c>
      <c r="AL45" s="84">
        <v>0</v>
      </c>
      <c r="AM45" s="84">
        <v>100</v>
      </c>
      <c r="AN45" s="85">
        <v>100</v>
      </c>
      <c r="AO45" s="52"/>
    </row>
    <row r="46" spans="1:41" x14ac:dyDescent="0.2">
      <c r="A46" s="271"/>
      <c r="B46" s="66" t="s">
        <v>26</v>
      </c>
      <c r="C46" s="83">
        <v>0</v>
      </c>
      <c r="D46" s="84">
        <v>73.80952380952381</v>
      </c>
      <c r="E46" s="84">
        <v>0</v>
      </c>
      <c r="F46" s="84">
        <v>26.19047619047619</v>
      </c>
      <c r="G46" s="84">
        <v>100</v>
      </c>
      <c r="H46" s="84">
        <v>0</v>
      </c>
      <c r="I46" s="84">
        <v>76.19047619047619</v>
      </c>
      <c r="J46" s="84">
        <v>0</v>
      </c>
      <c r="K46" s="84">
        <v>23.80952380952381</v>
      </c>
      <c r="L46" s="84">
        <v>100</v>
      </c>
      <c r="M46" s="84">
        <v>9.5238095238095237</v>
      </c>
      <c r="N46" s="84">
        <v>83.333333333333329</v>
      </c>
      <c r="O46" s="84">
        <v>0</v>
      </c>
      <c r="P46" s="84">
        <v>7.1428571428571432</v>
      </c>
      <c r="Q46" s="84">
        <v>100</v>
      </c>
      <c r="R46" s="84">
        <v>97.61904761904762</v>
      </c>
      <c r="S46" s="84">
        <v>2.3809523809523809</v>
      </c>
      <c r="T46" s="84">
        <v>0</v>
      </c>
      <c r="U46" s="84">
        <v>0</v>
      </c>
      <c r="V46" s="84">
        <v>100</v>
      </c>
      <c r="W46" s="84">
        <v>19.047619047619047</v>
      </c>
      <c r="X46" s="84">
        <v>59.523809523809526</v>
      </c>
      <c r="Y46" s="84">
        <v>0</v>
      </c>
      <c r="Z46" s="84">
        <v>21.428571428571427</v>
      </c>
      <c r="AA46" s="84">
        <v>100</v>
      </c>
      <c r="AB46" s="84">
        <v>2.3809523809523809</v>
      </c>
      <c r="AC46" s="84">
        <v>45.238095238095241</v>
      </c>
      <c r="AD46" s="84">
        <v>0</v>
      </c>
      <c r="AE46" s="84">
        <v>52.38095238095238</v>
      </c>
      <c r="AF46" s="84">
        <v>100</v>
      </c>
      <c r="AG46" s="84">
        <v>0</v>
      </c>
      <c r="AH46" s="84">
        <v>9.5238095238095237</v>
      </c>
      <c r="AI46" s="84">
        <v>0</v>
      </c>
      <c r="AJ46" s="84">
        <v>90.476190476190482</v>
      </c>
      <c r="AK46" s="84">
        <v>100</v>
      </c>
      <c r="AL46" s="84">
        <v>4.7619047619047619</v>
      </c>
      <c r="AM46" s="84">
        <v>95.238095238095241</v>
      </c>
      <c r="AN46" s="85">
        <v>100</v>
      </c>
      <c r="AO46" s="52"/>
    </row>
    <row r="47" spans="1:41" x14ac:dyDescent="0.2">
      <c r="A47" s="271"/>
      <c r="B47" s="66" t="s">
        <v>104</v>
      </c>
      <c r="C47" s="83">
        <v>1.3333333333333333</v>
      </c>
      <c r="D47" s="84">
        <v>82.666666666666671</v>
      </c>
      <c r="E47" s="84">
        <v>0</v>
      </c>
      <c r="F47" s="84">
        <v>16</v>
      </c>
      <c r="G47" s="84">
        <v>100</v>
      </c>
      <c r="H47" s="84">
        <v>0</v>
      </c>
      <c r="I47" s="84">
        <v>17.333333333333332</v>
      </c>
      <c r="J47" s="84">
        <v>0</v>
      </c>
      <c r="K47" s="84">
        <v>82.666666666666671</v>
      </c>
      <c r="L47" s="84">
        <v>100</v>
      </c>
      <c r="M47" s="84">
        <v>1.3333333333333333</v>
      </c>
      <c r="N47" s="84">
        <v>92</v>
      </c>
      <c r="O47" s="84">
        <v>0</v>
      </c>
      <c r="P47" s="84">
        <v>6.666666666666667</v>
      </c>
      <c r="Q47" s="84">
        <v>100</v>
      </c>
      <c r="R47" s="84">
        <v>100</v>
      </c>
      <c r="S47" s="84">
        <v>0</v>
      </c>
      <c r="T47" s="84">
        <v>0</v>
      </c>
      <c r="U47" s="84">
        <v>0</v>
      </c>
      <c r="V47" s="84">
        <v>100</v>
      </c>
      <c r="W47" s="84">
        <v>5.333333333333333</v>
      </c>
      <c r="X47" s="84">
        <v>90.666666666666671</v>
      </c>
      <c r="Y47" s="84">
        <v>0</v>
      </c>
      <c r="Z47" s="84">
        <v>4</v>
      </c>
      <c r="AA47" s="84">
        <v>100</v>
      </c>
      <c r="AB47" s="84">
        <v>8</v>
      </c>
      <c r="AC47" s="84">
        <v>90.666666666666671</v>
      </c>
      <c r="AD47" s="84">
        <v>0</v>
      </c>
      <c r="AE47" s="84">
        <v>1.3333333333333333</v>
      </c>
      <c r="AF47" s="84">
        <v>100</v>
      </c>
      <c r="AG47" s="84">
        <v>0</v>
      </c>
      <c r="AH47" s="84">
        <v>12</v>
      </c>
      <c r="AI47" s="84">
        <v>0</v>
      </c>
      <c r="AJ47" s="84">
        <v>88</v>
      </c>
      <c r="AK47" s="84">
        <v>100</v>
      </c>
      <c r="AL47" s="84">
        <v>0</v>
      </c>
      <c r="AM47" s="84">
        <v>100</v>
      </c>
      <c r="AN47" s="85">
        <v>100</v>
      </c>
      <c r="AO47" s="52"/>
    </row>
    <row r="48" spans="1:41" x14ac:dyDescent="0.2">
      <c r="A48" s="271"/>
      <c r="B48" s="66" t="s">
        <v>105</v>
      </c>
      <c r="C48" s="83">
        <v>5.3571428571428568</v>
      </c>
      <c r="D48" s="84">
        <v>21.428571428571427</v>
      </c>
      <c r="E48" s="84">
        <v>28.571428571428573</v>
      </c>
      <c r="F48" s="84">
        <v>44.642857142857146</v>
      </c>
      <c r="G48" s="84">
        <v>100</v>
      </c>
      <c r="H48" s="84">
        <v>1.7857142857142858</v>
      </c>
      <c r="I48" s="84">
        <v>16.071428571428573</v>
      </c>
      <c r="J48" s="84">
        <v>33.928571428571431</v>
      </c>
      <c r="K48" s="84">
        <v>48.214285714285715</v>
      </c>
      <c r="L48" s="84">
        <v>100</v>
      </c>
      <c r="M48" s="84">
        <v>10.714285714285714</v>
      </c>
      <c r="N48" s="84">
        <v>39.285714285714285</v>
      </c>
      <c r="O48" s="84">
        <v>35.714285714285715</v>
      </c>
      <c r="P48" s="84">
        <v>14.285714285714286</v>
      </c>
      <c r="Q48" s="84">
        <v>100</v>
      </c>
      <c r="R48" s="84">
        <v>98.214285714285708</v>
      </c>
      <c r="S48" s="84">
        <v>0</v>
      </c>
      <c r="T48" s="84">
        <v>0</v>
      </c>
      <c r="U48" s="84">
        <v>1.7857142857142858</v>
      </c>
      <c r="V48" s="84">
        <v>100</v>
      </c>
      <c r="W48" s="84">
        <v>25</v>
      </c>
      <c r="X48" s="84">
        <v>53.571428571428569</v>
      </c>
      <c r="Y48" s="84">
        <v>0</v>
      </c>
      <c r="Z48" s="84">
        <v>21.428571428571427</v>
      </c>
      <c r="AA48" s="84">
        <v>100</v>
      </c>
      <c r="AB48" s="84">
        <v>8.9285714285714288</v>
      </c>
      <c r="AC48" s="84">
        <v>25</v>
      </c>
      <c r="AD48" s="84">
        <v>8.9285714285714288</v>
      </c>
      <c r="AE48" s="84">
        <v>57.142857142857146</v>
      </c>
      <c r="AF48" s="84">
        <v>100</v>
      </c>
      <c r="AG48" s="84">
        <v>3.5714285714285716</v>
      </c>
      <c r="AH48" s="84">
        <v>16.071428571428573</v>
      </c>
      <c r="AI48" s="84">
        <v>0</v>
      </c>
      <c r="AJ48" s="84">
        <v>80.357142857142861</v>
      </c>
      <c r="AK48" s="84">
        <v>100</v>
      </c>
      <c r="AL48" s="84">
        <v>0</v>
      </c>
      <c r="AM48" s="84">
        <v>100</v>
      </c>
      <c r="AN48" s="85">
        <v>100</v>
      </c>
      <c r="AO48" s="52"/>
    </row>
    <row r="49" spans="1:41" ht="15" thickBot="1" x14ac:dyDescent="0.25">
      <c r="A49" s="272"/>
      <c r="B49" s="71" t="s">
        <v>86</v>
      </c>
      <c r="C49" s="86">
        <v>5.0526315789473681</v>
      </c>
      <c r="D49" s="87">
        <v>47.298245614035089</v>
      </c>
      <c r="E49" s="87">
        <v>10.175438596491228</v>
      </c>
      <c r="F49" s="87">
        <v>37.473684210526315</v>
      </c>
      <c r="G49" s="87">
        <v>100</v>
      </c>
      <c r="H49" s="88">
        <v>5.192982456140351</v>
      </c>
      <c r="I49" s="87">
        <v>44.771929824561404</v>
      </c>
      <c r="J49" s="87">
        <v>11.859649122807017</v>
      </c>
      <c r="K49" s="87">
        <v>38.175438596491226</v>
      </c>
      <c r="L49" s="87">
        <v>100</v>
      </c>
      <c r="M49" s="88">
        <v>18.245614035087719</v>
      </c>
      <c r="N49" s="87">
        <v>48.491228070175438</v>
      </c>
      <c r="O49" s="87">
        <v>9.3333333333333339</v>
      </c>
      <c r="P49" s="87">
        <v>23.92982456140351</v>
      </c>
      <c r="Q49" s="87">
        <v>100</v>
      </c>
      <c r="R49" s="88">
        <v>84.280701754385959</v>
      </c>
      <c r="S49" s="87">
        <v>9.2631578947368425</v>
      </c>
      <c r="T49" s="87">
        <v>0.91228070175438591</v>
      </c>
      <c r="U49" s="87">
        <v>5.5438596491228074</v>
      </c>
      <c r="V49" s="87">
        <v>100</v>
      </c>
      <c r="W49" s="88">
        <v>19.438596491228068</v>
      </c>
      <c r="X49" s="87">
        <v>57.543859649122808</v>
      </c>
      <c r="Y49" s="87">
        <v>0.98245614035087714</v>
      </c>
      <c r="Z49" s="87">
        <v>22.035087719298247</v>
      </c>
      <c r="AA49" s="87">
        <v>100</v>
      </c>
      <c r="AB49" s="88">
        <v>5.6842105263157894</v>
      </c>
      <c r="AC49" s="87">
        <v>34.385964912280699</v>
      </c>
      <c r="AD49" s="87">
        <v>4.7719298245614032</v>
      </c>
      <c r="AE49" s="87">
        <v>55.157894736842103</v>
      </c>
      <c r="AF49" s="87">
        <v>100</v>
      </c>
      <c r="AG49" s="88">
        <v>6.1052631578947372</v>
      </c>
      <c r="AH49" s="87">
        <v>31.157894736842106</v>
      </c>
      <c r="AI49" s="87">
        <v>1.4035087719298245</v>
      </c>
      <c r="AJ49" s="87">
        <v>61.333333333333336</v>
      </c>
      <c r="AK49" s="87">
        <v>100</v>
      </c>
      <c r="AL49" s="88">
        <v>1.263157894736842</v>
      </c>
      <c r="AM49" s="87">
        <v>98.736842105263165</v>
      </c>
      <c r="AN49" s="89">
        <v>100</v>
      </c>
      <c r="AO49" s="52"/>
    </row>
  </sheetData>
  <mergeCells count="22">
    <mergeCell ref="L26:M26"/>
    <mergeCell ref="L2:M2"/>
    <mergeCell ref="A3:B5"/>
    <mergeCell ref="C3:G3"/>
    <mergeCell ref="H3:L3"/>
    <mergeCell ref="M3:Q3"/>
    <mergeCell ref="W3:AA3"/>
    <mergeCell ref="AB3:AF3"/>
    <mergeCell ref="AG3:AK3"/>
    <mergeCell ref="AL3:AN3"/>
    <mergeCell ref="A6:A24"/>
    <mergeCell ref="R3:V3"/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30"/>
  <sheetViews>
    <sheetView rightToLeft="1" view="pageBreakPreview" topLeftCell="T1" zoomScaleSheetLayoutView="100" workbookViewId="0">
      <selection activeCell="A2" sqref="A2"/>
    </sheetView>
  </sheetViews>
  <sheetFormatPr defaultColWidth="9.125" defaultRowHeight="14.25" x14ac:dyDescent="0.2"/>
  <cols>
    <col min="1" max="1" width="11.75" style="119" customWidth="1"/>
    <col min="2" max="3" width="10" style="119" customWidth="1"/>
    <col min="4" max="4" width="7" style="119" customWidth="1"/>
    <col min="5" max="5" width="1.25" style="119" customWidth="1"/>
    <col min="6" max="7" width="9.375" style="119" customWidth="1"/>
    <col min="8" max="8" width="10.625" style="119" customWidth="1"/>
    <col min="9" max="9" width="9.875" style="119" customWidth="1"/>
    <col min="10" max="11" width="11.75" style="119" customWidth="1"/>
    <col min="12" max="12" width="9.25" style="119" customWidth="1"/>
    <col min="13" max="13" width="8.375" style="119" customWidth="1"/>
    <col min="14" max="14" width="9.375" style="119" customWidth="1"/>
    <col min="15" max="15" width="11.625" style="119" customWidth="1"/>
    <col min="16" max="16" width="15.125" style="119" customWidth="1"/>
    <col min="17" max="26" width="12.25" style="119" customWidth="1"/>
    <col min="27" max="27" width="12.375" style="119" customWidth="1"/>
    <col min="28" max="28" width="9.75" style="119" customWidth="1"/>
    <col min="29" max="29" width="9" style="119" customWidth="1"/>
    <col min="30" max="30" width="9.75" style="119" customWidth="1"/>
    <col min="31" max="32" width="8.375" style="119" customWidth="1"/>
    <col min="33" max="40" width="9.75" style="119" customWidth="1"/>
    <col min="41" max="16384" width="9.125" style="119"/>
  </cols>
  <sheetData>
    <row r="1" spans="1:40" ht="39" customHeight="1" x14ac:dyDescent="0.2">
      <c r="A1" s="218" t="s">
        <v>219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 t="s">
        <v>219</v>
      </c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 t="s">
        <v>181</v>
      </c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</row>
    <row r="2" spans="1:40" s="209" customFormat="1" ht="26.25" customHeight="1" thickBot="1" x14ac:dyDescent="0.25">
      <c r="A2" s="210" t="s">
        <v>224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10" t="s">
        <v>225</v>
      </c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10" t="s">
        <v>225</v>
      </c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ht="30.75" customHeight="1" thickTop="1" x14ac:dyDescent="0.2">
      <c r="A3" s="219" t="s">
        <v>0</v>
      </c>
      <c r="B3" s="222" t="s">
        <v>188</v>
      </c>
      <c r="C3" s="225" t="s">
        <v>71</v>
      </c>
      <c r="D3" s="225"/>
      <c r="E3" s="196"/>
      <c r="F3" s="227" t="s">
        <v>220</v>
      </c>
      <c r="G3" s="227"/>
      <c r="H3" s="227"/>
      <c r="I3" s="227"/>
      <c r="J3" s="227"/>
      <c r="K3" s="227"/>
      <c r="L3" s="227"/>
      <c r="M3" s="227"/>
      <c r="N3" s="227"/>
      <c r="O3" s="227"/>
      <c r="P3" s="219" t="s">
        <v>0</v>
      </c>
      <c r="Q3" s="227" t="s">
        <v>220</v>
      </c>
      <c r="R3" s="227"/>
      <c r="S3" s="227"/>
      <c r="T3" s="227"/>
      <c r="U3" s="227"/>
      <c r="V3" s="227"/>
      <c r="W3" s="227"/>
      <c r="X3" s="227"/>
      <c r="Y3" s="227"/>
      <c r="Z3" s="227"/>
      <c r="AA3" s="219" t="s">
        <v>0</v>
      </c>
      <c r="AB3" s="227" t="s">
        <v>89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</row>
    <row r="4" spans="1:40" ht="35.25" customHeight="1" x14ac:dyDescent="0.2">
      <c r="A4" s="220"/>
      <c r="B4" s="223"/>
      <c r="C4" s="226"/>
      <c r="D4" s="226"/>
      <c r="E4" s="156"/>
      <c r="F4" s="164" t="s">
        <v>77</v>
      </c>
      <c r="G4" s="164" t="s">
        <v>68</v>
      </c>
      <c r="H4" s="164" t="s">
        <v>69</v>
      </c>
      <c r="I4" s="164" t="s">
        <v>33</v>
      </c>
      <c r="J4" s="164" t="s">
        <v>221</v>
      </c>
      <c r="K4" s="164" t="s">
        <v>222</v>
      </c>
      <c r="L4" s="164" t="s">
        <v>32</v>
      </c>
      <c r="M4" s="164" t="s">
        <v>70</v>
      </c>
      <c r="N4" s="164" t="s">
        <v>40</v>
      </c>
      <c r="O4" s="228" t="s">
        <v>160</v>
      </c>
      <c r="P4" s="220"/>
      <c r="Q4" s="164" t="s">
        <v>37</v>
      </c>
      <c r="R4" s="164" t="s">
        <v>62</v>
      </c>
      <c r="S4" s="164" t="s">
        <v>78</v>
      </c>
      <c r="T4" s="164" t="s">
        <v>34</v>
      </c>
      <c r="U4" s="164" t="s">
        <v>79</v>
      </c>
      <c r="V4" s="164" t="s">
        <v>35</v>
      </c>
      <c r="W4" s="164" t="s">
        <v>36</v>
      </c>
      <c r="X4" s="151" t="s">
        <v>167</v>
      </c>
      <c r="Y4" s="164" t="s">
        <v>80</v>
      </c>
      <c r="Z4" s="162" t="s">
        <v>111</v>
      </c>
      <c r="AA4" s="220"/>
      <c r="AB4" s="228" t="s">
        <v>112</v>
      </c>
      <c r="AC4" s="228" t="s">
        <v>113</v>
      </c>
      <c r="AD4" s="162" t="s">
        <v>114</v>
      </c>
      <c r="AE4" s="228" t="s">
        <v>168</v>
      </c>
      <c r="AF4" s="228" t="s">
        <v>116</v>
      </c>
      <c r="AG4" s="162" t="s">
        <v>117</v>
      </c>
      <c r="AH4" s="162" t="s">
        <v>119</v>
      </c>
      <c r="AI4" s="162" t="s">
        <v>120</v>
      </c>
      <c r="AJ4" s="228" t="s">
        <v>121</v>
      </c>
      <c r="AK4" s="228" t="s">
        <v>122</v>
      </c>
      <c r="AL4" s="162" t="s">
        <v>123</v>
      </c>
      <c r="AM4" s="162" t="s">
        <v>124</v>
      </c>
      <c r="AN4" s="162" t="s">
        <v>19</v>
      </c>
    </row>
    <row r="5" spans="1:40" ht="28.5" customHeight="1" x14ac:dyDescent="0.2">
      <c r="A5" s="221"/>
      <c r="B5" s="224"/>
      <c r="C5" s="143" t="s">
        <v>60</v>
      </c>
      <c r="D5" s="143" t="s">
        <v>178</v>
      </c>
      <c r="E5" s="149"/>
      <c r="F5" s="129" t="s">
        <v>204</v>
      </c>
      <c r="G5" s="129" t="s">
        <v>159</v>
      </c>
      <c r="H5" s="129" t="s">
        <v>205</v>
      </c>
      <c r="I5" s="129" t="s">
        <v>38</v>
      </c>
      <c r="J5" s="129" t="s">
        <v>206</v>
      </c>
      <c r="K5" s="129" t="s">
        <v>207</v>
      </c>
      <c r="L5" s="129" t="s">
        <v>39</v>
      </c>
      <c r="M5" s="129" t="s">
        <v>208</v>
      </c>
      <c r="N5" s="129" t="s">
        <v>209</v>
      </c>
      <c r="O5" s="229"/>
      <c r="P5" s="221"/>
      <c r="Q5" s="129" t="s">
        <v>210</v>
      </c>
      <c r="R5" s="129" t="s">
        <v>63</v>
      </c>
      <c r="S5" s="129" t="s">
        <v>41</v>
      </c>
      <c r="T5" s="129" t="s">
        <v>211</v>
      </c>
      <c r="U5" s="129" t="s">
        <v>212</v>
      </c>
      <c r="V5" s="129" t="s">
        <v>213</v>
      </c>
      <c r="W5" s="129" t="s">
        <v>214</v>
      </c>
      <c r="X5" s="129" t="s">
        <v>42</v>
      </c>
      <c r="Y5" s="129" t="s">
        <v>81</v>
      </c>
      <c r="Z5" s="129" t="s">
        <v>215</v>
      </c>
      <c r="AA5" s="221"/>
      <c r="AB5" s="229"/>
      <c r="AC5" s="229"/>
      <c r="AD5" s="129" t="s">
        <v>115</v>
      </c>
      <c r="AE5" s="229"/>
      <c r="AF5" s="229"/>
      <c r="AG5" s="129" t="s">
        <v>118</v>
      </c>
      <c r="AH5" s="129" t="s">
        <v>180</v>
      </c>
      <c r="AI5" s="129" t="s">
        <v>216</v>
      </c>
      <c r="AJ5" s="229"/>
      <c r="AK5" s="229"/>
      <c r="AL5" s="129" t="s">
        <v>217</v>
      </c>
      <c r="AM5" s="129" t="s">
        <v>218</v>
      </c>
      <c r="AN5" s="129"/>
    </row>
    <row r="6" spans="1:40" s="37" customFormat="1" ht="21.95" customHeight="1" x14ac:dyDescent="0.2">
      <c r="A6" s="134" t="s">
        <v>2</v>
      </c>
      <c r="B6" s="132">
        <v>114</v>
      </c>
      <c r="C6" s="132">
        <v>104</v>
      </c>
      <c r="D6" s="133">
        <f>C6/B6*100</f>
        <v>91.228070175438589</v>
      </c>
      <c r="E6" s="132"/>
      <c r="F6" s="201">
        <v>0</v>
      </c>
      <c r="G6" s="201">
        <v>0</v>
      </c>
      <c r="H6" s="201">
        <v>0</v>
      </c>
      <c r="I6" s="201">
        <v>0</v>
      </c>
      <c r="J6" s="201">
        <v>0.48899755501222503</v>
      </c>
      <c r="K6" s="201">
        <v>5.1344743276283626</v>
      </c>
      <c r="L6" s="201">
        <v>15.892420537897314</v>
      </c>
      <c r="M6" s="201">
        <v>17.35941320293399</v>
      </c>
      <c r="N6" s="201">
        <v>0</v>
      </c>
      <c r="O6" s="201">
        <v>0</v>
      </c>
      <c r="P6" s="134" t="s">
        <v>2</v>
      </c>
      <c r="Q6" s="201">
        <v>0</v>
      </c>
      <c r="R6" s="201">
        <v>0</v>
      </c>
      <c r="S6" s="201">
        <v>18.581907090464547</v>
      </c>
      <c r="T6" s="201">
        <v>0</v>
      </c>
      <c r="U6" s="201">
        <v>0</v>
      </c>
      <c r="V6" s="201">
        <v>0</v>
      </c>
      <c r="W6" s="201">
        <v>0</v>
      </c>
      <c r="X6" s="201">
        <v>0</v>
      </c>
      <c r="Y6" s="201">
        <v>18.337408312958438</v>
      </c>
      <c r="Z6" s="201">
        <v>2.2004889975550124</v>
      </c>
      <c r="AA6" s="134" t="s">
        <v>2</v>
      </c>
      <c r="AB6" s="201">
        <v>17.848410757946212</v>
      </c>
      <c r="AC6" s="201">
        <v>0.48899755501222503</v>
      </c>
      <c r="AD6" s="201">
        <v>0.24449877750611251</v>
      </c>
      <c r="AE6" s="201">
        <v>0</v>
      </c>
      <c r="AF6" s="201">
        <v>2.9339853300733503</v>
      </c>
      <c r="AG6" s="201">
        <v>0</v>
      </c>
      <c r="AH6" s="201">
        <v>0</v>
      </c>
      <c r="AI6" s="201">
        <v>0</v>
      </c>
      <c r="AJ6" s="201">
        <v>0</v>
      </c>
      <c r="AK6" s="201">
        <v>0.48899755501222503</v>
      </c>
      <c r="AL6" s="201">
        <v>0</v>
      </c>
      <c r="AM6" s="201">
        <v>0</v>
      </c>
      <c r="AN6" s="201">
        <f t="shared" ref="AN6:AN21" si="0">SUM(F6:AM6)</f>
        <v>100</v>
      </c>
    </row>
    <row r="7" spans="1:40" s="37" customFormat="1" ht="21.95" customHeight="1" x14ac:dyDescent="0.2">
      <c r="A7" s="134" t="s">
        <v>4</v>
      </c>
      <c r="B7" s="132">
        <v>72</v>
      </c>
      <c r="C7" s="132">
        <v>57</v>
      </c>
      <c r="D7" s="133">
        <f t="shared" ref="D7:D21" si="1">C7/B7*100</f>
        <v>79.166666666666657</v>
      </c>
      <c r="E7" s="132"/>
      <c r="F7" s="201">
        <v>3.5714285714285707</v>
      </c>
      <c r="G7" s="201">
        <v>2.3809523809523805</v>
      </c>
      <c r="H7" s="201">
        <v>1.9841269841269837</v>
      </c>
      <c r="I7" s="201">
        <v>2.7777777777777772</v>
      </c>
      <c r="J7" s="201">
        <v>3.174603174603174</v>
      </c>
      <c r="K7" s="201">
        <v>3.9682539682539675</v>
      </c>
      <c r="L7" s="201">
        <v>9.9206349206349191</v>
      </c>
      <c r="M7" s="201">
        <v>17.460317460317455</v>
      </c>
      <c r="N7" s="201">
        <v>0</v>
      </c>
      <c r="O7" s="201">
        <v>0</v>
      </c>
      <c r="P7" s="134" t="s">
        <v>4</v>
      </c>
      <c r="Q7" s="201">
        <v>0</v>
      </c>
      <c r="R7" s="201">
        <v>0</v>
      </c>
      <c r="S7" s="201">
        <v>19.444444444444443</v>
      </c>
      <c r="T7" s="201">
        <v>1.587301587301587</v>
      </c>
      <c r="U7" s="201">
        <v>0</v>
      </c>
      <c r="V7" s="201">
        <v>0</v>
      </c>
      <c r="W7" s="201">
        <v>0</v>
      </c>
      <c r="X7" s="201">
        <v>0</v>
      </c>
      <c r="Y7" s="201">
        <v>5.1587301587301582</v>
      </c>
      <c r="Z7" s="201">
        <v>2.3809523809523805</v>
      </c>
      <c r="AA7" s="134" t="s">
        <v>4</v>
      </c>
      <c r="AB7" s="201">
        <v>5.1587301587301582</v>
      </c>
      <c r="AC7" s="201">
        <v>1.1904761904761902</v>
      </c>
      <c r="AD7" s="201">
        <v>0</v>
      </c>
      <c r="AE7" s="201">
        <v>0</v>
      </c>
      <c r="AF7" s="201">
        <v>19.444444444444443</v>
      </c>
      <c r="AG7" s="201">
        <v>0</v>
      </c>
      <c r="AH7" s="201">
        <v>0.39682539682539675</v>
      </c>
      <c r="AI7" s="201">
        <v>0</v>
      </c>
      <c r="AJ7" s="201">
        <v>0</v>
      </c>
      <c r="AK7" s="201">
        <v>0</v>
      </c>
      <c r="AL7" s="201">
        <v>0</v>
      </c>
      <c r="AM7" s="201">
        <v>0</v>
      </c>
      <c r="AN7" s="201">
        <f t="shared" si="0"/>
        <v>99.999999999999972</v>
      </c>
    </row>
    <row r="8" spans="1:40" s="37" customFormat="1" ht="21.95" customHeight="1" x14ac:dyDescent="0.2">
      <c r="A8" s="134" t="s">
        <v>6</v>
      </c>
      <c r="B8" s="132">
        <v>154</v>
      </c>
      <c r="C8" s="132">
        <v>153</v>
      </c>
      <c r="D8" s="133">
        <f t="shared" si="1"/>
        <v>99.350649350649363</v>
      </c>
      <c r="E8" s="132"/>
      <c r="F8" s="201">
        <v>11.111111111111114</v>
      </c>
      <c r="G8" s="201">
        <v>1.322751322751323</v>
      </c>
      <c r="H8" s="201">
        <v>0</v>
      </c>
      <c r="I8" s="201">
        <v>0</v>
      </c>
      <c r="J8" s="201">
        <v>0</v>
      </c>
      <c r="K8" s="201">
        <v>5.9523809523809534</v>
      </c>
      <c r="L8" s="201">
        <v>9.3915343915343925</v>
      </c>
      <c r="M8" s="201">
        <v>18.253968253968257</v>
      </c>
      <c r="N8" s="201">
        <v>0</v>
      </c>
      <c r="O8" s="201">
        <v>0</v>
      </c>
      <c r="P8" s="134" t="s">
        <v>6</v>
      </c>
      <c r="Q8" s="201">
        <v>0</v>
      </c>
      <c r="R8" s="201">
        <v>0</v>
      </c>
      <c r="S8" s="201">
        <v>20.105820105820108</v>
      </c>
      <c r="T8" s="201">
        <v>0</v>
      </c>
      <c r="U8" s="201">
        <v>0</v>
      </c>
      <c r="V8" s="201">
        <v>0</v>
      </c>
      <c r="W8" s="201">
        <v>0</v>
      </c>
      <c r="X8" s="201">
        <v>0</v>
      </c>
      <c r="Y8" s="201">
        <v>2.645502645502646</v>
      </c>
      <c r="Z8" s="201">
        <v>12.433862433862435</v>
      </c>
      <c r="AA8" s="134" t="s">
        <v>6</v>
      </c>
      <c r="AB8" s="201">
        <v>15.608465608465613</v>
      </c>
      <c r="AC8" s="201">
        <v>0.39682539682539686</v>
      </c>
      <c r="AD8" s="201">
        <v>0</v>
      </c>
      <c r="AE8" s="201">
        <v>0</v>
      </c>
      <c r="AF8" s="201">
        <v>2.5132275132275135</v>
      </c>
      <c r="AG8" s="201">
        <v>0</v>
      </c>
      <c r="AH8" s="201">
        <v>0</v>
      </c>
      <c r="AI8" s="201">
        <v>0</v>
      </c>
      <c r="AJ8" s="201">
        <v>0.26455026455026459</v>
      </c>
      <c r="AK8" s="201">
        <v>0</v>
      </c>
      <c r="AL8" s="201">
        <v>0</v>
      </c>
      <c r="AM8" s="201">
        <v>0</v>
      </c>
      <c r="AN8" s="201">
        <f t="shared" si="0"/>
        <v>100.00000000000001</v>
      </c>
    </row>
    <row r="9" spans="1:40" s="37" customFormat="1" ht="21.95" customHeight="1" x14ac:dyDescent="0.2">
      <c r="A9" s="134" t="s">
        <v>7</v>
      </c>
      <c r="B9" s="132">
        <v>63</v>
      </c>
      <c r="C9" s="132">
        <v>61</v>
      </c>
      <c r="D9" s="133">
        <f t="shared" si="1"/>
        <v>96.825396825396822</v>
      </c>
      <c r="E9" s="132"/>
      <c r="F9" s="201">
        <v>1.3392857142857142</v>
      </c>
      <c r="G9" s="201">
        <v>1.3392857142857142</v>
      </c>
      <c r="H9" s="201">
        <v>0.4464285714285714</v>
      </c>
      <c r="I9" s="201">
        <v>0.4464285714285714</v>
      </c>
      <c r="J9" s="201">
        <v>1.3392857142857142</v>
      </c>
      <c r="K9" s="201">
        <v>6.2499999999999991</v>
      </c>
      <c r="L9" s="201">
        <v>9.8214285714285694</v>
      </c>
      <c r="M9" s="201">
        <v>12.053571428571425</v>
      </c>
      <c r="N9" s="201">
        <v>0</v>
      </c>
      <c r="O9" s="201">
        <v>0</v>
      </c>
      <c r="P9" s="134" t="s">
        <v>7</v>
      </c>
      <c r="Q9" s="201">
        <v>0</v>
      </c>
      <c r="R9" s="201">
        <v>0</v>
      </c>
      <c r="S9" s="201">
        <v>27.232142857142854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3.5714285714285712</v>
      </c>
      <c r="Z9" s="201">
        <v>3.1249999999999996</v>
      </c>
      <c r="AA9" s="134" t="s">
        <v>7</v>
      </c>
      <c r="AB9" s="201">
        <v>20.535714285714281</v>
      </c>
      <c r="AC9" s="201">
        <v>7.1428571428571423</v>
      </c>
      <c r="AD9" s="201">
        <v>0</v>
      </c>
      <c r="AE9" s="201">
        <v>0</v>
      </c>
      <c r="AF9" s="201">
        <v>4.4642857142857135</v>
      </c>
      <c r="AG9" s="201">
        <v>0.4464285714285714</v>
      </c>
      <c r="AH9" s="201">
        <v>0</v>
      </c>
      <c r="AI9" s="201">
        <v>0</v>
      </c>
      <c r="AJ9" s="201">
        <v>0</v>
      </c>
      <c r="AK9" s="201">
        <v>0.4464285714285714</v>
      </c>
      <c r="AL9" s="201">
        <v>0</v>
      </c>
      <c r="AM9" s="201">
        <v>0</v>
      </c>
      <c r="AN9" s="201">
        <f t="shared" si="0"/>
        <v>99.999999999999957</v>
      </c>
    </row>
    <row r="10" spans="1:40" s="37" customFormat="1" ht="21.95" customHeight="1" x14ac:dyDescent="0.2">
      <c r="A10" s="134" t="s">
        <v>8</v>
      </c>
      <c r="B10" s="132">
        <v>447</v>
      </c>
      <c r="C10" s="132">
        <v>434</v>
      </c>
      <c r="D10" s="133">
        <f t="shared" si="1"/>
        <v>97.091722595078295</v>
      </c>
      <c r="E10" s="132"/>
      <c r="F10" s="201">
        <v>5.5954088952654235</v>
      </c>
      <c r="G10" s="201">
        <v>1.5303682448589193</v>
      </c>
      <c r="H10" s="201">
        <v>0.14347202295552366</v>
      </c>
      <c r="I10" s="201">
        <v>0.19129603060736491</v>
      </c>
      <c r="J10" s="201">
        <v>0.57388809182209466</v>
      </c>
      <c r="K10" s="201">
        <v>9.2300334768053567</v>
      </c>
      <c r="L10" s="201">
        <v>17.599234815877573</v>
      </c>
      <c r="M10" s="201">
        <v>16.594930655188907</v>
      </c>
      <c r="N10" s="201">
        <v>0</v>
      </c>
      <c r="O10" s="201">
        <v>9.5648015303682457E-2</v>
      </c>
      <c r="P10" s="134" t="s">
        <v>8</v>
      </c>
      <c r="Q10" s="201">
        <v>0</v>
      </c>
      <c r="R10" s="201">
        <v>0</v>
      </c>
      <c r="S10" s="201">
        <v>17.216642754662843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4.925872788139646</v>
      </c>
      <c r="Z10" s="201">
        <v>4.7345767575322819</v>
      </c>
      <c r="AA10" s="134" t="s">
        <v>8</v>
      </c>
      <c r="AB10" s="201">
        <v>13.055954088952655</v>
      </c>
      <c r="AC10" s="201">
        <v>4.7824007651841229E-2</v>
      </c>
      <c r="AD10" s="201">
        <v>9.5648015303682457E-2</v>
      </c>
      <c r="AE10" s="201">
        <v>0</v>
      </c>
      <c r="AF10" s="201">
        <v>6.1692969870875185</v>
      </c>
      <c r="AG10" s="201">
        <v>0</v>
      </c>
      <c r="AH10" s="201">
        <v>0</v>
      </c>
      <c r="AI10" s="201">
        <v>0</v>
      </c>
      <c r="AJ10" s="201">
        <v>0.23912003825920616</v>
      </c>
      <c r="AK10" s="201">
        <v>1.8651362984218078</v>
      </c>
      <c r="AL10" s="201">
        <v>9.5648015303682457E-2</v>
      </c>
      <c r="AM10" s="201">
        <v>0</v>
      </c>
      <c r="AN10" s="201">
        <f t="shared" si="0"/>
        <v>100</v>
      </c>
    </row>
    <row r="11" spans="1:40" s="37" customFormat="1" ht="21.95" customHeight="1" x14ac:dyDescent="0.2">
      <c r="A11" s="134" t="s">
        <v>9</v>
      </c>
      <c r="B11" s="132">
        <v>170</v>
      </c>
      <c r="C11" s="132">
        <v>164</v>
      </c>
      <c r="D11" s="133">
        <f t="shared" si="1"/>
        <v>96.470588235294116</v>
      </c>
      <c r="E11" s="132"/>
      <c r="F11" s="201">
        <v>7.0796460176991145</v>
      </c>
      <c r="G11" s="201">
        <v>2.5565388397246802</v>
      </c>
      <c r="H11" s="201">
        <v>1.5732546705998032</v>
      </c>
      <c r="I11" s="201">
        <v>0</v>
      </c>
      <c r="J11" s="201">
        <v>9.8328416912487704</v>
      </c>
      <c r="K11" s="201">
        <v>9.7345132743362814</v>
      </c>
      <c r="L11" s="201">
        <v>11.406096361848572</v>
      </c>
      <c r="M11" s="201">
        <v>10.32448377581121</v>
      </c>
      <c r="N11" s="201">
        <v>0</v>
      </c>
      <c r="O11" s="201">
        <v>0.98328416912487693</v>
      </c>
      <c r="P11" s="134" t="s">
        <v>9</v>
      </c>
      <c r="Q11" s="201">
        <v>0</v>
      </c>
      <c r="R11" s="201">
        <v>0</v>
      </c>
      <c r="S11" s="201">
        <v>14.355948869223205</v>
      </c>
      <c r="T11" s="201">
        <v>0</v>
      </c>
      <c r="U11" s="201">
        <v>0</v>
      </c>
      <c r="V11" s="201">
        <v>0.39331366764995079</v>
      </c>
      <c r="W11" s="201">
        <v>9.8328416912487698E-2</v>
      </c>
      <c r="X11" s="201">
        <v>9.8328416912487698E-2</v>
      </c>
      <c r="Y11" s="201">
        <v>7.1779744346116026</v>
      </c>
      <c r="Z11" s="201">
        <v>9.9311701081612576</v>
      </c>
      <c r="AA11" s="134" t="s">
        <v>9</v>
      </c>
      <c r="AB11" s="201">
        <v>7.1779744346116026</v>
      </c>
      <c r="AC11" s="201">
        <v>1.0816125860373647</v>
      </c>
      <c r="AD11" s="201">
        <v>0</v>
      </c>
      <c r="AE11" s="201">
        <v>0</v>
      </c>
      <c r="AF11" s="201">
        <v>3.2448377581120944</v>
      </c>
      <c r="AG11" s="201">
        <v>0</v>
      </c>
      <c r="AH11" s="201">
        <v>9.8328416912487698E-2</v>
      </c>
      <c r="AI11" s="201">
        <v>9.8328416912487698E-2</v>
      </c>
      <c r="AJ11" s="201">
        <v>9.8328416912487698E-2</v>
      </c>
      <c r="AK11" s="201">
        <v>2.6548672566371678</v>
      </c>
      <c r="AL11" s="201">
        <v>0</v>
      </c>
      <c r="AM11" s="201">
        <v>0</v>
      </c>
      <c r="AN11" s="201">
        <f t="shared" si="0"/>
        <v>100</v>
      </c>
    </row>
    <row r="12" spans="1:40" s="37" customFormat="1" ht="21.95" customHeight="1" x14ac:dyDescent="0.2">
      <c r="A12" s="134" t="s">
        <v>10</v>
      </c>
      <c r="B12" s="132">
        <v>40</v>
      </c>
      <c r="C12" s="132">
        <v>39</v>
      </c>
      <c r="D12" s="133">
        <f t="shared" si="1"/>
        <v>97.5</v>
      </c>
      <c r="E12" s="132"/>
      <c r="F12" s="201">
        <v>2.5806451612903225</v>
      </c>
      <c r="G12" s="201">
        <v>0</v>
      </c>
      <c r="H12" s="201">
        <v>0</v>
      </c>
      <c r="I12" s="201">
        <v>0</v>
      </c>
      <c r="J12" s="201">
        <v>3.225806451612903</v>
      </c>
      <c r="K12" s="201">
        <v>1.9354838709677422</v>
      </c>
      <c r="L12" s="201">
        <v>12.903225806451612</v>
      </c>
      <c r="M12" s="201">
        <v>9.0322580645161299</v>
      </c>
      <c r="N12" s="201">
        <v>0</v>
      </c>
      <c r="O12" s="201">
        <v>0</v>
      </c>
      <c r="P12" s="134" t="s">
        <v>10</v>
      </c>
      <c r="Q12" s="201">
        <v>0</v>
      </c>
      <c r="R12" s="201">
        <v>0</v>
      </c>
      <c r="S12" s="201">
        <v>21.935483870967744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1">
        <v>8.387096774193548</v>
      </c>
      <c r="Z12" s="201">
        <v>5.161290322580645</v>
      </c>
      <c r="AA12" s="134" t="s">
        <v>10</v>
      </c>
      <c r="AB12" s="201">
        <v>10.967741935483872</v>
      </c>
      <c r="AC12" s="201">
        <v>2.5806451612903225</v>
      </c>
      <c r="AD12" s="201">
        <v>0.64516129032258063</v>
      </c>
      <c r="AE12" s="201">
        <v>0</v>
      </c>
      <c r="AF12" s="201">
        <v>15.483870967741938</v>
      </c>
      <c r="AG12" s="201">
        <v>0</v>
      </c>
      <c r="AH12" s="201">
        <v>0</v>
      </c>
      <c r="AI12" s="201">
        <v>0</v>
      </c>
      <c r="AJ12" s="201">
        <v>0</v>
      </c>
      <c r="AK12" s="201">
        <v>5.161290322580645</v>
      </c>
      <c r="AL12" s="201">
        <v>0</v>
      </c>
      <c r="AM12" s="201">
        <v>0</v>
      </c>
      <c r="AN12" s="201">
        <f t="shared" si="0"/>
        <v>99.999999999999986</v>
      </c>
    </row>
    <row r="13" spans="1:40" s="37" customFormat="1" ht="21.95" customHeight="1" x14ac:dyDescent="0.2">
      <c r="A13" s="134" t="s">
        <v>11</v>
      </c>
      <c r="B13" s="132">
        <v>57</v>
      </c>
      <c r="C13" s="132">
        <v>55</v>
      </c>
      <c r="D13" s="133">
        <f t="shared" si="1"/>
        <v>96.491228070175438</v>
      </c>
      <c r="E13" s="132"/>
      <c r="F13" s="201">
        <v>13.16614420062696</v>
      </c>
      <c r="G13" s="201">
        <v>13.16614420062696</v>
      </c>
      <c r="H13" s="201">
        <v>13.16614420062696</v>
      </c>
      <c r="I13" s="201">
        <v>0</v>
      </c>
      <c r="J13" s="201">
        <v>0</v>
      </c>
      <c r="K13" s="201">
        <v>1.567398119122257</v>
      </c>
      <c r="L13" s="201">
        <v>14.420062695924761</v>
      </c>
      <c r="M13" s="201">
        <v>13.793103448275861</v>
      </c>
      <c r="N13" s="201">
        <v>0</v>
      </c>
      <c r="O13" s="201">
        <v>0</v>
      </c>
      <c r="P13" s="134" t="s">
        <v>11</v>
      </c>
      <c r="Q13" s="201">
        <v>0</v>
      </c>
      <c r="R13" s="201">
        <v>0</v>
      </c>
      <c r="S13" s="201">
        <v>15.360501567398117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2.8213166144200623</v>
      </c>
      <c r="Z13" s="201">
        <v>0</v>
      </c>
      <c r="AA13" s="134" t="s">
        <v>11</v>
      </c>
      <c r="AB13" s="201">
        <v>12.539184952978056</v>
      </c>
      <c r="AC13" s="201">
        <v>0</v>
      </c>
      <c r="AD13" s="201">
        <v>0</v>
      </c>
      <c r="AE13" s="201">
        <v>0</v>
      </c>
      <c r="AF13" s="201">
        <v>0</v>
      </c>
      <c r="AG13" s="201">
        <v>0</v>
      </c>
      <c r="AH13" s="201">
        <v>0</v>
      </c>
      <c r="AI13" s="201">
        <v>0</v>
      </c>
      <c r="AJ13" s="201">
        <v>0</v>
      </c>
      <c r="AK13" s="201">
        <v>0</v>
      </c>
      <c r="AL13" s="201">
        <v>0</v>
      </c>
      <c r="AM13" s="201">
        <v>0</v>
      </c>
      <c r="AN13" s="201">
        <f t="shared" si="0"/>
        <v>100</v>
      </c>
    </row>
    <row r="14" spans="1:40" s="37" customFormat="1" ht="21.95" customHeight="1" x14ac:dyDescent="0.2">
      <c r="A14" s="134" t="s">
        <v>12</v>
      </c>
      <c r="B14" s="132">
        <v>35</v>
      </c>
      <c r="C14" s="132">
        <v>31</v>
      </c>
      <c r="D14" s="133">
        <f t="shared" si="1"/>
        <v>88.571428571428569</v>
      </c>
      <c r="E14" s="132"/>
      <c r="F14" s="201">
        <v>10.869565217391305</v>
      </c>
      <c r="G14" s="201">
        <v>2.8985507246376807</v>
      </c>
      <c r="H14" s="201">
        <v>0</v>
      </c>
      <c r="I14" s="201">
        <v>1.4492753623188404</v>
      </c>
      <c r="J14" s="201">
        <v>5.7971014492753614</v>
      </c>
      <c r="K14" s="201">
        <v>2.8985507246376807</v>
      </c>
      <c r="L14" s="201">
        <v>7.9710144927536222</v>
      </c>
      <c r="M14" s="201">
        <v>22.463768115942027</v>
      </c>
      <c r="N14" s="201">
        <v>0</v>
      </c>
      <c r="O14" s="201">
        <v>0</v>
      </c>
      <c r="P14" s="134" t="s">
        <v>12</v>
      </c>
      <c r="Q14" s="201">
        <v>0</v>
      </c>
      <c r="R14" s="201">
        <v>0</v>
      </c>
      <c r="S14" s="201">
        <v>22.463768115942027</v>
      </c>
      <c r="T14" s="201">
        <v>2.8985507246376807</v>
      </c>
      <c r="U14" s="201">
        <v>0</v>
      </c>
      <c r="V14" s="201">
        <v>0</v>
      </c>
      <c r="W14" s="201">
        <v>0</v>
      </c>
      <c r="X14" s="201">
        <v>0</v>
      </c>
      <c r="Y14" s="201">
        <v>3.6231884057971011</v>
      </c>
      <c r="Z14" s="201">
        <v>3.6231884057971011</v>
      </c>
      <c r="AA14" s="134" t="s">
        <v>12</v>
      </c>
      <c r="AB14" s="201">
        <v>7.2463768115942022</v>
      </c>
      <c r="AC14" s="201">
        <v>0.72463768115942018</v>
      </c>
      <c r="AD14" s="201">
        <v>0.72463768115942018</v>
      </c>
      <c r="AE14" s="201">
        <v>0</v>
      </c>
      <c r="AF14" s="201">
        <v>4.3478260869565215</v>
      </c>
      <c r="AG14" s="201">
        <v>0</v>
      </c>
      <c r="AH14" s="201">
        <v>0</v>
      </c>
      <c r="AI14" s="201">
        <v>0</v>
      </c>
      <c r="AJ14" s="201">
        <v>0</v>
      </c>
      <c r="AK14" s="201">
        <v>0</v>
      </c>
      <c r="AL14" s="201">
        <v>0</v>
      </c>
      <c r="AM14" s="201">
        <v>0</v>
      </c>
      <c r="AN14" s="201">
        <f t="shared" si="0"/>
        <v>99.999999999999986</v>
      </c>
    </row>
    <row r="15" spans="1:40" s="37" customFormat="1" ht="21.95" customHeight="1" x14ac:dyDescent="0.2">
      <c r="A15" s="134" t="s">
        <v>13</v>
      </c>
      <c r="B15" s="132">
        <v>48</v>
      </c>
      <c r="C15" s="132">
        <v>40</v>
      </c>
      <c r="D15" s="133">
        <f t="shared" si="1"/>
        <v>83.333333333333343</v>
      </c>
      <c r="E15" s="132"/>
      <c r="F15" s="201">
        <v>2.0408163265306123</v>
      </c>
      <c r="G15" s="201">
        <v>1.0204081632653061</v>
      </c>
      <c r="H15" s="201">
        <v>0</v>
      </c>
      <c r="I15" s="201">
        <v>0</v>
      </c>
      <c r="J15" s="201">
        <v>6.6326530612244889</v>
      </c>
      <c r="K15" s="201">
        <v>16.326530612244898</v>
      </c>
      <c r="L15" s="201">
        <v>13.775510204081632</v>
      </c>
      <c r="M15" s="201">
        <v>19.897959183673468</v>
      </c>
      <c r="N15" s="201">
        <v>0</v>
      </c>
      <c r="O15" s="201">
        <v>0</v>
      </c>
      <c r="P15" s="134" t="s">
        <v>13</v>
      </c>
      <c r="Q15" s="201">
        <v>0</v>
      </c>
      <c r="R15" s="201">
        <v>0</v>
      </c>
      <c r="S15" s="201">
        <v>14.795918367346937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1.5306122448979591</v>
      </c>
      <c r="Z15" s="201">
        <v>6.1224489795918364</v>
      </c>
      <c r="AA15" s="134" t="s">
        <v>13</v>
      </c>
      <c r="AB15" s="201">
        <v>12.244897959183673</v>
      </c>
      <c r="AC15" s="201">
        <v>1.5306122448979591</v>
      </c>
      <c r="AD15" s="201">
        <v>0</v>
      </c>
      <c r="AE15" s="201">
        <v>0</v>
      </c>
      <c r="AF15" s="201">
        <v>2.0408163265306123</v>
      </c>
      <c r="AG15" s="201">
        <v>0</v>
      </c>
      <c r="AH15" s="201">
        <v>0</v>
      </c>
      <c r="AI15" s="201">
        <v>0</v>
      </c>
      <c r="AJ15" s="201">
        <v>2.0408163265306123</v>
      </c>
      <c r="AK15" s="201">
        <v>0</v>
      </c>
      <c r="AL15" s="201">
        <v>0</v>
      </c>
      <c r="AM15" s="201">
        <v>0</v>
      </c>
      <c r="AN15" s="201">
        <f t="shared" si="0"/>
        <v>100</v>
      </c>
    </row>
    <row r="16" spans="1:40" s="37" customFormat="1" ht="21.95" customHeight="1" x14ac:dyDescent="0.2">
      <c r="A16" s="134" t="s">
        <v>14</v>
      </c>
      <c r="B16" s="132">
        <v>58</v>
      </c>
      <c r="C16" s="132">
        <v>56</v>
      </c>
      <c r="D16" s="133">
        <f t="shared" si="1"/>
        <v>96.551724137931032</v>
      </c>
      <c r="E16" s="132"/>
      <c r="F16" s="201">
        <v>13.043478260869563</v>
      </c>
      <c r="G16" s="201">
        <v>0.27173913043478254</v>
      </c>
      <c r="H16" s="201">
        <v>1.3586956521739129</v>
      </c>
      <c r="I16" s="201">
        <v>9.7826086956521738</v>
      </c>
      <c r="J16" s="201">
        <v>2.7173913043478257</v>
      </c>
      <c r="K16" s="201">
        <v>1.0869565217391302</v>
      </c>
      <c r="L16" s="201">
        <v>13.858695652173912</v>
      </c>
      <c r="M16" s="201">
        <v>14.945652173913041</v>
      </c>
      <c r="N16" s="201">
        <v>0</v>
      </c>
      <c r="O16" s="201">
        <v>0</v>
      </c>
      <c r="P16" s="134" t="s">
        <v>14</v>
      </c>
      <c r="Q16" s="201">
        <v>0</v>
      </c>
      <c r="R16" s="201">
        <v>0</v>
      </c>
      <c r="S16" s="201">
        <v>13.586956521739131</v>
      </c>
      <c r="T16" s="201">
        <v>0.27173913043478254</v>
      </c>
      <c r="U16" s="201">
        <v>0</v>
      </c>
      <c r="V16" s="201">
        <v>0.27173913043478254</v>
      </c>
      <c r="W16" s="201">
        <v>0</v>
      </c>
      <c r="X16" s="201">
        <v>0</v>
      </c>
      <c r="Y16" s="201">
        <v>1.902173913043478</v>
      </c>
      <c r="Z16" s="201">
        <v>11.956521739130434</v>
      </c>
      <c r="AA16" s="134" t="s">
        <v>14</v>
      </c>
      <c r="AB16" s="201">
        <v>14.67391304347826</v>
      </c>
      <c r="AC16" s="201">
        <v>0</v>
      </c>
      <c r="AD16" s="201">
        <v>0</v>
      </c>
      <c r="AE16" s="201">
        <v>0</v>
      </c>
      <c r="AF16" s="201">
        <v>0.27173913043478254</v>
      </c>
      <c r="AG16" s="201">
        <v>0</v>
      </c>
      <c r="AH16" s="201">
        <v>0</v>
      </c>
      <c r="AI16" s="201">
        <v>0</v>
      </c>
      <c r="AJ16" s="201">
        <v>0</v>
      </c>
      <c r="AK16" s="201">
        <v>0</v>
      </c>
      <c r="AL16" s="201">
        <v>0</v>
      </c>
      <c r="AM16" s="201">
        <v>0</v>
      </c>
      <c r="AN16" s="201">
        <f t="shared" si="0"/>
        <v>100</v>
      </c>
    </row>
    <row r="17" spans="1:40" s="37" customFormat="1" ht="21.95" customHeight="1" x14ac:dyDescent="0.2">
      <c r="A17" s="134" t="s">
        <v>15</v>
      </c>
      <c r="B17" s="132">
        <v>38</v>
      </c>
      <c r="C17" s="132">
        <v>38</v>
      </c>
      <c r="D17" s="133">
        <f t="shared" si="1"/>
        <v>100</v>
      </c>
      <c r="E17" s="132"/>
      <c r="F17" s="201">
        <v>10.743801652892563</v>
      </c>
      <c r="G17" s="201">
        <v>9.0909090909090917</v>
      </c>
      <c r="H17" s="201">
        <v>2.8925619834710741</v>
      </c>
      <c r="I17" s="201">
        <v>1.6528925619834709</v>
      </c>
      <c r="J17" s="201">
        <v>0</v>
      </c>
      <c r="K17" s="201">
        <v>4.1322314049586772</v>
      </c>
      <c r="L17" s="201">
        <v>13.636363636363638</v>
      </c>
      <c r="M17" s="201">
        <v>15.289256198347108</v>
      </c>
      <c r="N17" s="201">
        <v>0</v>
      </c>
      <c r="O17" s="201">
        <v>0</v>
      </c>
      <c r="P17" s="134" t="s">
        <v>15</v>
      </c>
      <c r="Q17" s="201">
        <v>0</v>
      </c>
      <c r="R17" s="201">
        <v>0</v>
      </c>
      <c r="S17" s="201">
        <v>5.3719008264462813</v>
      </c>
      <c r="T17" s="201">
        <v>0.41322314049586772</v>
      </c>
      <c r="U17" s="201">
        <v>0</v>
      </c>
      <c r="V17" s="201">
        <v>0</v>
      </c>
      <c r="W17" s="201">
        <v>0</v>
      </c>
      <c r="X17" s="201">
        <v>0</v>
      </c>
      <c r="Y17" s="201">
        <v>13.223140495867767</v>
      </c>
      <c r="Z17" s="201">
        <v>14.462809917355372</v>
      </c>
      <c r="AA17" s="134" t="s">
        <v>15</v>
      </c>
      <c r="AB17" s="201">
        <v>6.6115702479338836</v>
      </c>
      <c r="AC17" s="201">
        <v>0.82644628099173545</v>
      </c>
      <c r="AD17" s="201">
        <v>0</v>
      </c>
      <c r="AE17" s="201">
        <v>0</v>
      </c>
      <c r="AF17" s="201">
        <v>1.6528925619834709</v>
      </c>
      <c r="AG17" s="201">
        <v>0</v>
      </c>
      <c r="AH17" s="201">
        <v>0</v>
      </c>
      <c r="AI17" s="201">
        <v>0</v>
      </c>
      <c r="AJ17" s="201">
        <v>0</v>
      </c>
      <c r="AK17" s="201">
        <v>0</v>
      </c>
      <c r="AL17" s="201">
        <v>0</v>
      </c>
      <c r="AM17" s="201">
        <v>0</v>
      </c>
      <c r="AN17" s="201">
        <f t="shared" si="0"/>
        <v>100</v>
      </c>
    </row>
    <row r="18" spans="1:40" s="37" customFormat="1" ht="21.95" customHeight="1" x14ac:dyDescent="0.2">
      <c r="A18" s="134" t="s">
        <v>16</v>
      </c>
      <c r="B18" s="132">
        <v>80</v>
      </c>
      <c r="C18" s="132">
        <v>74</v>
      </c>
      <c r="D18" s="133">
        <f t="shared" si="1"/>
        <v>92.5</v>
      </c>
      <c r="E18" s="132"/>
      <c r="F18" s="201">
        <v>13.648293963254593</v>
      </c>
      <c r="G18" s="201">
        <v>0</v>
      </c>
      <c r="H18" s="201">
        <v>0</v>
      </c>
      <c r="I18" s="201">
        <v>0</v>
      </c>
      <c r="J18" s="201">
        <v>0.26246719160104981</v>
      </c>
      <c r="K18" s="201">
        <v>3.9370078740157477</v>
      </c>
      <c r="L18" s="201">
        <v>4.4619422572178475</v>
      </c>
      <c r="M18" s="201">
        <v>16.797900262467188</v>
      </c>
      <c r="N18" s="201">
        <v>0</v>
      </c>
      <c r="O18" s="201">
        <v>0</v>
      </c>
      <c r="P18" s="134" t="s">
        <v>16</v>
      </c>
      <c r="Q18" s="201">
        <v>0</v>
      </c>
      <c r="R18" s="201">
        <v>0</v>
      </c>
      <c r="S18" s="201">
        <v>17.58530183727034</v>
      </c>
      <c r="T18" s="201">
        <v>0</v>
      </c>
      <c r="U18" s="201">
        <v>0</v>
      </c>
      <c r="V18" s="201">
        <v>0.26246719160104981</v>
      </c>
      <c r="W18" s="201">
        <v>0</v>
      </c>
      <c r="X18" s="201">
        <v>0</v>
      </c>
      <c r="Y18" s="201">
        <v>4.7244094488188972</v>
      </c>
      <c r="Z18" s="201">
        <v>15.748031496062991</v>
      </c>
      <c r="AA18" s="134" t="s">
        <v>16</v>
      </c>
      <c r="AB18" s="201">
        <v>15.22309711286089</v>
      </c>
      <c r="AC18" s="201">
        <v>0</v>
      </c>
      <c r="AD18" s="201">
        <v>0</v>
      </c>
      <c r="AE18" s="201">
        <v>0</v>
      </c>
      <c r="AF18" s="201">
        <v>3.674540682414698</v>
      </c>
      <c r="AG18" s="201">
        <v>0</v>
      </c>
      <c r="AH18" s="201">
        <v>0</v>
      </c>
      <c r="AI18" s="201">
        <v>0</v>
      </c>
      <c r="AJ18" s="201">
        <v>0</v>
      </c>
      <c r="AK18" s="201">
        <v>3.674540682414698</v>
      </c>
      <c r="AL18" s="201">
        <v>0</v>
      </c>
      <c r="AM18" s="201">
        <v>0</v>
      </c>
      <c r="AN18" s="201">
        <f t="shared" si="0"/>
        <v>99.999999999999986</v>
      </c>
    </row>
    <row r="19" spans="1:40" s="37" customFormat="1" ht="21.95" customHeight="1" x14ac:dyDescent="0.2">
      <c r="A19" s="134" t="s">
        <v>17</v>
      </c>
      <c r="B19" s="132">
        <v>79</v>
      </c>
      <c r="C19" s="132">
        <v>79</v>
      </c>
      <c r="D19" s="133">
        <f t="shared" si="1"/>
        <v>100</v>
      </c>
      <c r="E19" s="132"/>
      <c r="F19" s="201">
        <v>10.317460317460316</v>
      </c>
      <c r="G19" s="201">
        <v>8.2010582010581992</v>
      </c>
      <c r="H19" s="201">
        <v>0.26455026455026454</v>
      </c>
      <c r="I19" s="201">
        <v>0.26455026455026454</v>
      </c>
      <c r="J19" s="201">
        <v>1.5873015873015872</v>
      </c>
      <c r="K19" s="201">
        <v>0.26455026455026454</v>
      </c>
      <c r="L19" s="201">
        <v>10.582010582010581</v>
      </c>
      <c r="M19" s="201">
        <v>13.227513227513226</v>
      </c>
      <c r="N19" s="201">
        <v>0</v>
      </c>
      <c r="O19" s="201">
        <v>0</v>
      </c>
      <c r="P19" s="134" t="s">
        <v>17</v>
      </c>
      <c r="Q19" s="201">
        <v>0</v>
      </c>
      <c r="R19" s="201">
        <v>0</v>
      </c>
      <c r="S19" s="201">
        <v>17.989417989417987</v>
      </c>
      <c r="T19" s="201">
        <v>0</v>
      </c>
      <c r="U19" s="201">
        <v>0</v>
      </c>
      <c r="V19" s="201">
        <v>0</v>
      </c>
      <c r="W19" s="201">
        <v>0</v>
      </c>
      <c r="X19" s="201">
        <v>0</v>
      </c>
      <c r="Y19" s="201">
        <v>0.52910052910052907</v>
      </c>
      <c r="Z19" s="201">
        <v>3.7037037037037028</v>
      </c>
      <c r="AA19" s="134" t="s">
        <v>17</v>
      </c>
      <c r="AB19" s="201">
        <v>20.370370370370367</v>
      </c>
      <c r="AC19" s="201">
        <v>0</v>
      </c>
      <c r="AD19" s="201">
        <v>0</v>
      </c>
      <c r="AE19" s="201">
        <v>0</v>
      </c>
      <c r="AF19" s="201">
        <v>2.9100529100529098</v>
      </c>
      <c r="AG19" s="201">
        <v>0</v>
      </c>
      <c r="AH19" s="201">
        <v>0</v>
      </c>
      <c r="AI19" s="201">
        <v>0</v>
      </c>
      <c r="AJ19" s="201">
        <v>0</v>
      </c>
      <c r="AK19" s="201">
        <v>9.7883597883597879</v>
      </c>
      <c r="AL19" s="201">
        <v>0</v>
      </c>
      <c r="AM19" s="201">
        <v>0</v>
      </c>
      <c r="AN19" s="201">
        <f t="shared" si="0"/>
        <v>100</v>
      </c>
    </row>
    <row r="20" spans="1:40" s="37" customFormat="1" ht="21.95" customHeight="1" x14ac:dyDescent="0.2">
      <c r="A20" s="141" t="s">
        <v>18</v>
      </c>
      <c r="B20" s="140">
        <v>100</v>
      </c>
      <c r="C20" s="140">
        <v>91</v>
      </c>
      <c r="D20" s="167">
        <f t="shared" si="1"/>
        <v>91</v>
      </c>
      <c r="E20" s="140"/>
      <c r="F20" s="202">
        <v>1.700680272108843</v>
      </c>
      <c r="G20" s="202">
        <v>0</v>
      </c>
      <c r="H20" s="202">
        <v>0</v>
      </c>
      <c r="I20" s="202">
        <v>0</v>
      </c>
      <c r="J20" s="202">
        <v>1.3605442176870746</v>
      </c>
      <c r="K20" s="202">
        <v>2.0408163265306118</v>
      </c>
      <c r="L20" s="202">
        <v>6.1224489795918355</v>
      </c>
      <c r="M20" s="202">
        <v>6.1224489795918355</v>
      </c>
      <c r="N20" s="202">
        <v>0.68027210884353728</v>
      </c>
      <c r="O20" s="202">
        <v>0</v>
      </c>
      <c r="P20" s="141" t="s">
        <v>18</v>
      </c>
      <c r="Q20" s="202">
        <v>0.34013605442176864</v>
      </c>
      <c r="R20" s="202">
        <v>0</v>
      </c>
      <c r="S20" s="202">
        <v>30.612244897959176</v>
      </c>
      <c r="T20" s="202">
        <v>0.34013605442176864</v>
      </c>
      <c r="U20" s="202">
        <v>0.34013605442176864</v>
      </c>
      <c r="V20" s="202">
        <v>0.34013605442176864</v>
      </c>
      <c r="W20" s="202">
        <v>0</v>
      </c>
      <c r="X20" s="202">
        <v>0</v>
      </c>
      <c r="Y20" s="202">
        <v>1.700680272108843</v>
      </c>
      <c r="Z20" s="202">
        <v>3.0612244897959178</v>
      </c>
      <c r="AA20" s="141" t="s">
        <v>18</v>
      </c>
      <c r="AB20" s="202">
        <v>7.4829931972789092</v>
      </c>
      <c r="AC20" s="202">
        <v>6.1224489795918355</v>
      </c>
      <c r="AD20" s="202">
        <v>0</v>
      </c>
      <c r="AE20" s="202">
        <v>0</v>
      </c>
      <c r="AF20" s="202">
        <v>30.952380952380942</v>
      </c>
      <c r="AG20" s="202">
        <v>0</v>
      </c>
      <c r="AH20" s="202">
        <v>0.68027210884353728</v>
      </c>
      <c r="AI20" s="202">
        <v>0</v>
      </c>
      <c r="AJ20" s="202">
        <v>0</v>
      </c>
      <c r="AK20" s="202">
        <v>0</v>
      </c>
      <c r="AL20" s="202">
        <v>0</v>
      </c>
      <c r="AM20" s="202">
        <v>0</v>
      </c>
      <c r="AN20" s="202">
        <f t="shared" si="0"/>
        <v>99.999999999999986</v>
      </c>
    </row>
    <row r="21" spans="1:40" s="182" customFormat="1" ht="33" customHeight="1" thickBot="1" x14ac:dyDescent="0.25">
      <c r="A21" s="177" t="s">
        <v>177</v>
      </c>
      <c r="B21" s="178">
        <f>SUM(B6:B20)</f>
        <v>1555</v>
      </c>
      <c r="C21" s="178">
        <f>SUM(C6:C20)</f>
        <v>1476</v>
      </c>
      <c r="D21" s="179">
        <f t="shared" si="1"/>
        <v>94.919614147909968</v>
      </c>
      <c r="E21" s="180"/>
      <c r="F21" s="203">
        <v>7.202216066481995</v>
      </c>
      <c r="G21" s="203">
        <v>2.479224376731302</v>
      </c>
      <c r="H21" s="203">
        <v>1.10803324099723</v>
      </c>
      <c r="I21" s="203">
        <v>0.76177285318559562</v>
      </c>
      <c r="J21" s="203">
        <v>2.3822714681440447</v>
      </c>
      <c r="K21" s="203">
        <v>6.3988919667590025</v>
      </c>
      <c r="L21" s="203">
        <v>12.8808864265928</v>
      </c>
      <c r="M21" s="203">
        <v>15.013850415512469</v>
      </c>
      <c r="N21" s="203">
        <v>2.7700831024930747E-2</v>
      </c>
      <c r="O21" s="203">
        <v>0.16620498614958454</v>
      </c>
      <c r="P21" s="177" t="s">
        <v>177</v>
      </c>
      <c r="Q21" s="203">
        <v>1.3850415512465374E-2</v>
      </c>
      <c r="R21" s="203">
        <v>0</v>
      </c>
      <c r="S21" s="203">
        <v>17.659279778393351</v>
      </c>
      <c r="T21" s="203">
        <v>0.15235457063711913</v>
      </c>
      <c r="U21" s="203">
        <v>1.3850415512465374E-2</v>
      </c>
      <c r="V21" s="203">
        <v>9.6952908587257622E-2</v>
      </c>
      <c r="W21" s="203">
        <v>1.3850415512465374E-2</v>
      </c>
      <c r="X21" s="203">
        <v>1.3850415512465374E-2</v>
      </c>
      <c r="Y21" s="203">
        <v>5.3462603878116344</v>
      </c>
      <c r="Z21" s="203">
        <v>6.9667590027700834</v>
      </c>
      <c r="AA21" s="177" t="s">
        <v>177</v>
      </c>
      <c r="AB21" s="203">
        <v>12.659279778393353</v>
      </c>
      <c r="AC21" s="203">
        <v>0.88642659279778391</v>
      </c>
      <c r="AD21" s="203">
        <v>6.9252077562326875E-2</v>
      </c>
      <c r="AE21" s="203">
        <v>0</v>
      </c>
      <c r="AF21" s="203">
        <v>5.6371191135734078</v>
      </c>
      <c r="AG21" s="203">
        <v>1.3850415512465374E-2</v>
      </c>
      <c r="AH21" s="203">
        <v>5.5401662049861494E-2</v>
      </c>
      <c r="AI21" s="203">
        <v>1.3850415512465374E-2</v>
      </c>
      <c r="AJ21" s="203">
        <v>0.16620498614958454</v>
      </c>
      <c r="AK21" s="203">
        <v>1.7728531855955678</v>
      </c>
      <c r="AL21" s="203">
        <v>2.7700831024930747E-2</v>
      </c>
      <c r="AM21" s="203">
        <v>0</v>
      </c>
      <c r="AN21" s="203">
        <f t="shared" si="0"/>
        <v>100</v>
      </c>
    </row>
    <row r="22" spans="1:40" ht="24.75" customHeight="1" thickTop="1" x14ac:dyDescent="0.2">
      <c r="O22" s="1" t="s">
        <v>27</v>
      </c>
      <c r="Z22" s="1" t="s">
        <v>27</v>
      </c>
      <c r="AA22" s="230"/>
      <c r="AB22" s="231"/>
      <c r="AC22" s="231"/>
      <c r="AD22" s="231"/>
      <c r="AE22" s="231"/>
      <c r="AF22" s="231"/>
      <c r="AG22" s="231"/>
    </row>
    <row r="23" spans="1:40" ht="50.25" customHeight="1" x14ac:dyDescent="0.2">
      <c r="O23" s="1"/>
      <c r="Z23" s="1"/>
      <c r="AA23" s="163"/>
      <c r="AB23" s="163"/>
      <c r="AC23" s="163"/>
      <c r="AD23" s="163"/>
      <c r="AE23" s="163"/>
      <c r="AF23" s="163"/>
      <c r="AG23" s="163"/>
    </row>
    <row r="24" spans="1:40" ht="25.5" customHeight="1" x14ac:dyDescent="0.2">
      <c r="A24" s="195" t="s">
        <v>200</v>
      </c>
      <c r="B24" s="195"/>
      <c r="C24" s="195"/>
      <c r="D24" s="166"/>
      <c r="E24" s="195"/>
      <c r="F24" s="195"/>
      <c r="G24" s="117"/>
      <c r="H24" s="117"/>
      <c r="I24" s="117"/>
      <c r="J24" s="117"/>
      <c r="K24" s="150"/>
      <c r="L24" s="150"/>
      <c r="M24" s="150"/>
      <c r="N24" s="150"/>
      <c r="O24" s="204">
        <v>171</v>
      </c>
      <c r="P24" s="195" t="s">
        <v>200</v>
      </c>
      <c r="Q24" s="195"/>
      <c r="R24" s="117"/>
      <c r="S24" s="117"/>
      <c r="T24" s="117"/>
      <c r="U24" s="117"/>
      <c r="V24" s="150"/>
      <c r="W24" s="150"/>
      <c r="X24" s="150"/>
      <c r="Y24" s="150"/>
      <c r="Z24" s="204">
        <v>172</v>
      </c>
      <c r="AA24" s="232" t="s">
        <v>200</v>
      </c>
      <c r="AB24" s="232"/>
      <c r="AC24" s="232"/>
      <c r="AD24" s="232"/>
      <c r="AE24" s="232"/>
      <c r="AF24" s="232"/>
      <c r="AG24" s="150"/>
      <c r="AH24" s="150"/>
      <c r="AI24" s="150"/>
      <c r="AJ24" s="150"/>
      <c r="AK24" s="150"/>
      <c r="AL24" s="150"/>
      <c r="AM24" s="150"/>
      <c r="AN24" s="204">
        <v>173</v>
      </c>
    </row>
    <row r="25" spans="1:40" ht="15" customHeight="1" x14ac:dyDescent="0.2">
      <c r="A25" s="121"/>
      <c r="B25" s="121"/>
      <c r="C25" s="121"/>
      <c r="D25" s="120"/>
      <c r="E25" s="120"/>
      <c r="F25" s="120"/>
      <c r="O25" s="1"/>
      <c r="P25" s="121"/>
      <c r="Q25" s="120"/>
    </row>
    <row r="30" spans="1:40" x14ac:dyDescent="0.2">
      <c r="A30" s="119" t="s">
        <v>200</v>
      </c>
    </row>
  </sheetData>
  <mergeCells count="20">
    <mergeCell ref="AA22:AG22"/>
    <mergeCell ref="AA24:AF24"/>
    <mergeCell ref="O4:O5"/>
    <mergeCell ref="AB4:AB5"/>
    <mergeCell ref="AC4:AC5"/>
    <mergeCell ref="AE4:AE5"/>
    <mergeCell ref="AF4:AF5"/>
    <mergeCell ref="A1:O1"/>
    <mergeCell ref="P1:Z1"/>
    <mergeCell ref="AA1:AM1"/>
    <mergeCell ref="A3:A5"/>
    <mergeCell ref="B3:B5"/>
    <mergeCell ref="C3:D4"/>
    <mergeCell ref="F3:O3"/>
    <mergeCell ref="P3:P5"/>
    <mergeCell ref="Q3:Z3"/>
    <mergeCell ref="AA3:AA5"/>
    <mergeCell ref="AB3:AN3"/>
    <mergeCell ref="AJ4:AJ5"/>
    <mergeCell ref="AK4:AK5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  <colBreaks count="2" manualBreakCount="2">
    <brk id="15" max="23" man="1"/>
    <brk id="26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5.75" style="37" customWidth="1"/>
    <col min="2" max="4" width="14.875" style="51" customWidth="1"/>
    <col min="5" max="5" width="1.125" style="51" customWidth="1"/>
    <col min="6" max="7" width="14.875" style="51" customWidth="1"/>
    <col min="8" max="8" width="0.875" style="51" customWidth="1"/>
    <col min="9" max="10" width="14.875" style="51" customWidth="1"/>
    <col min="11" max="16384" width="9.125" style="51"/>
  </cols>
  <sheetData>
    <row r="1" spans="1:10" ht="32.25" customHeight="1" x14ac:dyDescent="0.2">
      <c r="A1" s="218" t="s">
        <v>196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25.5" customHeight="1" thickBot="1" x14ac:dyDescent="0.25">
      <c r="A2" s="210" t="s">
        <v>226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1" customHeight="1" thickTop="1" x14ac:dyDescent="0.2">
      <c r="A3" s="219" t="s">
        <v>0</v>
      </c>
      <c r="B3" s="222" t="s">
        <v>186</v>
      </c>
      <c r="C3" s="225" t="s">
        <v>197</v>
      </c>
      <c r="D3" s="225"/>
      <c r="E3" s="145"/>
      <c r="F3" s="225" t="s">
        <v>198</v>
      </c>
      <c r="G3" s="225"/>
      <c r="H3" s="145"/>
      <c r="I3" s="225" t="s">
        <v>199</v>
      </c>
      <c r="J3" s="225"/>
    </row>
    <row r="4" spans="1:10" ht="14.25" customHeight="1" x14ac:dyDescent="0.2">
      <c r="A4" s="220"/>
      <c r="B4" s="223"/>
      <c r="C4" s="226"/>
      <c r="D4" s="226"/>
      <c r="E4" s="156"/>
      <c r="F4" s="226"/>
      <c r="G4" s="226"/>
      <c r="H4" s="156"/>
      <c r="I4" s="226"/>
      <c r="J4" s="226"/>
    </row>
    <row r="5" spans="1:10" ht="27" customHeight="1" x14ac:dyDescent="0.2">
      <c r="A5" s="221"/>
      <c r="B5" s="224"/>
      <c r="C5" s="143" t="s">
        <v>60</v>
      </c>
      <c r="D5" s="143" t="s">
        <v>182</v>
      </c>
      <c r="E5" s="147"/>
      <c r="F5" s="143" t="s">
        <v>60</v>
      </c>
      <c r="G5" s="143" t="s">
        <v>182</v>
      </c>
      <c r="H5" s="147"/>
      <c r="I5" s="143" t="s">
        <v>60</v>
      </c>
      <c r="J5" s="143" t="s">
        <v>183</v>
      </c>
    </row>
    <row r="6" spans="1:10" ht="21.95" customHeight="1" x14ac:dyDescent="0.2">
      <c r="A6" s="122" t="s">
        <v>2</v>
      </c>
      <c r="B6" s="124">
        <v>104</v>
      </c>
      <c r="C6" s="124">
        <v>70</v>
      </c>
      <c r="D6" s="125">
        <f>C6/B6*100</f>
        <v>67.307692307692307</v>
      </c>
      <c r="E6" s="124"/>
      <c r="F6" s="124">
        <v>26</v>
      </c>
      <c r="G6" s="125">
        <f>F6/B6*100</f>
        <v>25</v>
      </c>
      <c r="H6" s="124"/>
      <c r="I6" s="124">
        <v>44</v>
      </c>
      <c r="J6" s="125">
        <f>I6/B6*100</f>
        <v>42.307692307692307</v>
      </c>
    </row>
    <row r="7" spans="1:10" ht="21.95" customHeight="1" x14ac:dyDescent="0.2">
      <c r="A7" s="122" t="s">
        <v>4</v>
      </c>
      <c r="B7" s="124">
        <v>57</v>
      </c>
      <c r="C7" s="124">
        <v>22</v>
      </c>
      <c r="D7" s="125">
        <f t="shared" ref="D7:D21" si="0">C7/B7*100</f>
        <v>38.596491228070171</v>
      </c>
      <c r="E7" s="124"/>
      <c r="F7" s="124">
        <v>10</v>
      </c>
      <c r="G7" s="125">
        <f t="shared" ref="G7:G21" si="1">F7/B7*100</f>
        <v>17.543859649122805</v>
      </c>
      <c r="H7" s="124"/>
      <c r="I7" s="124">
        <v>12</v>
      </c>
      <c r="J7" s="125">
        <f t="shared" ref="J7:J21" si="2">I7/B7*100</f>
        <v>21.052631578947366</v>
      </c>
    </row>
    <row r="8" spans="1:10" ht="21.95" customHeight="1" x14ac:dyDescent="0.2">
      <c r="A8" s="122" t="s">
        <v>6</v>
      </c>
      <c r="B8" s="124">
        <v>153</v>
      </c>
      <c r="C8" s="124">
        <v>122</v>
      </c>
      <c r="D8" s="125">
        <f t="shared" si="0"/>
        <v>79.738562091503269</v>
      </c>
      <c r="E8" s="124"/>
      <c r="F8" s="124">
        <v>112</v>
      </c>
      <c r="G8" s="125">
        <f t="shared" si="1"/>
        <v>73.202614379084963</v>
      </c>
      <c r="H8" s="124"/>
      <c r="I8" s="124">
        <v>10</v>
      </c>
      <c r="J8" s="125">
        <f t="shared" si="2"/>
        <v>6.5359477124183014</v>
      </c>
    </row>
    <row r="9" spans="1:10" ht="21.95" customHeight="1" x14ac:dyDescent="0.2">
      <c r="A9" s="122" t="s">
        <v>7</v>
      </c>
      <c r="B9" s="124">
        <v>61</v>
      </c>
      <c r="C9" s="124">
        <v>24</v>
      </c>
      <c r="D9" s="125">
        <f t="shared" si="0"/>
        <v>39.344262295081968</v>
      </c>
      <c r="E9" s="124"/>
      <c r="F9" s="124">
        <v>16</v>
      </c>
      <c r="G9" s="125">
        <f t="shared" si="1"/>
        <v>26.229508196721312</v>
      </c>
      <c r="H9" s="124"/>
      <c r="I9" s="124">
        <v>8</v>
      </c>
      <c r="J9" s="125">
        <f t="shared" si="2"/>
        <v>13.114754098360656</v>
      </c>
    </row>
    <row r="10" spans="1:10" ht="21.95" customHeight="1" x14ac:dyDescent="0.2">
      <c r="A10" s="122" t="s">
        <v>8</v>
      </c>
      <c r="B10" s="124">
        <v>434</v>
      </c>
      <c r="C10" s="124">
        <v>308</v>
      </c>
      <c r="D10" s="125">
        <f t="shared" si="0"/>
        <v>70.967741935483872</v>
      </c>
      <c r="E10" s="124"/>
      <c r="F10" s="124">
        <v>288</v>
      </c>
      <c r="G10" s="125">
        <f t="shared" si="1"/>
        <v>66.359447004608299</v>
      </c>
      <c r="H10" s="124"/>
      <c r="I10" s="124">
        <v>20</v>
      </c>
      <c r="J10" s="125">
        <f t="shared" si="2"/>
        <v>4.6082949308755765</v>
      </c>
    </row>
    <row r="11" spans="1:10" ht="21.95" customHeight="1" x14ac:dyDescent="0.2">
      <c r="A11" s="122" t="s">
        <v>9</v>
      </c>
      <c r="B11" s="124">
        <v>164</v>
      </c>
      <c r="C11" s="124">
        <v>88</v>
      </c>
      <c r="D11" s="125">
        <f t="shared" si="0"/>
        <v>53.658536585365859</v>
      </c>
      <c r="E11" s="124"/>
      <c r="F11" s="124">
        <v>79</v>
      </c>
      <c r="G11" s="125">
        <f t="shared" si="1"/>
        <v>48.170731707317074</v>
      </c>
      <c r="H11" s="124"/>
      <c r="I11" s="124">
        <v>9</v>
      </c>
      <c r="J11" s="125">
        <f t="shared" si="2"/>
        <v>5.4878048780487809</v>
      </c>
    </row>
    <row r="12" spans="1:10" ht="21.95" customHeight="1" x14ac:dyDescent="0.2">
      <c r="A12" s="122" t="s">
        <v>10</v>
      </c>
      <c r="B12" s="124">
        <v>39</v>
      </c>
      <c r="C12" s="124">
        <v>29</v>
      </c>
      <c r="D12" s="125">
        <f t="shared" si="0"/>
        <v>74.358974358974365</v>
      </c>
      <c r="E12" s="124"/>
      <c r="F12" s="124">
        <v>21</v>
      </c>
      <c r="G12" s="125">
        <f t="shared" si="1"/>
        <v>53.846153846153847</v>
      </c>
      <c r="H12" s="124"/>
      <c r="I12" s="124">
        <v>8</v>
      </c>
      <c r="J12" s="125">
        <f t="shared" si="2"/>
        <v>20.512820512820511</v>
      </c>
    </row>
    <row r="13" spans="1:10" ht="21.95" customHeight="1" x14ac:dyDescent="0.2">
      <c r="A13" s="122" t="s">
        <v>11</v>
      </c>
      <c r="B13" s="124">
        <v>55</v>
      </c>
      <c r="C13" s="124">
        <v>52</v>
      </c>
      <c r="D13" s="125">
        <f t="shared" si="0"/>
        <v>94.545454545454547</v>
      </c>
      <c r="E13" s="124"/>
      <c r="F13" s="124">
        <v>44</v>
      </c>
      <c r="G13" s="125">
        <f t="shared" si="1"/>
        <v>80</v>
      </c>
      <c r="H13" s="124"/>
      <c r="I13" s="124">
        <v>8</v>
      </c>
      <c r="J13" s="125">
        <f t="shared" si="2"/>
        <v>14.545454545454545</v>
      </c>
    </row>
    <row r="14" spans="1:10" ht="21.95" customHeight="1" x14ac:dyDescent="0.2">
      <c r="A14" s="122" t="s">
        <v>12</v>
      </c>
      <c r="B14" s="124">
        <v>31</v>
      </c>
      <c r="C14" s="124">
        <v>18</v>
      </c>
      <c r="D14" s="125">
        <f t="shared" si="0"/>
        <v>58.064516129032263</v>
      </c>
      <c r="E14" s="124"/>
      <c r="F14" s="124">
        <v>16</v>
      </c>
      <c r="G14" s="125">
        <f t="shared" si="1"/>
        <v>51.612903225806448</v>
      </c>
      <c r="H14" s="124"/>
      <c r="I14" s="124">
        <v>2</v>
      </c>
      <c r="J14" s="125">
        <f t="shared" si="2"/>
        <v>6.4516129032258061</v>
      </c>
    </row>
    <row r="15" spans="1:10" ht="21.95" customHeight="1" x14ac:dyDescent="0.2">
      <c r="A15" s="122" t="s">
        <v>13</v>
      </c>
      <c r="B15" s="124">
        <v>40</v>
      </c>
      <c r="C15" s="124">
        <v>36</v>
      </c>
      <c r="D15" s="125">
        <f t="shared" si="0"/>
        <v>90</v>
      </c>
      <c r="E15" s="124"/>
      <c r="F15" s="124">
        <v>36</v>
      </c>
      <c r="G15" s="125">
        <f t="shared" si="1"/>
        <v>90</v>
      </c>
      <c r="H15" s="124"/>
      <c r="I15" s="124">
        <v>0</v>
      </c>
      <c r="J15" s="125">
        <f t="shared" si="2"/>
        <v>0</v>
      </c>
    </row>
    <row r="16" spans="1:10" ht="21.95" customHeight="1" x14ac:dyDescent="0.2">
      <c r="A16" s="122" t="s">
        <v>14</v>
      </c>
      <c r="B16" s="124">
        <v>56</v>
      </c>
      <c r="C16" s="124">
        <v>56</v>
      </c>
      <c r="D16" s="125">
        <f t="shared" si="0"/>
        <v>100</v>
      </c>
      <c r="E16" s="124"/>
      <c r="F16" s="124">
        <v>48</v>
      </c>
      <c r="G16" s="125">
        <f t="shared" si="1"/>
        <v>85.714285714285708</v>
      </c>
      <c r="H16" s="124"/>
      <c r="I16" s="124">
        <v>8</v>
      </c>
      <c r="J16" s="125">
        <f t="shared" si="2"/>
        <v>14.285714285714285</v>
      </c>
    </row>
    <row r="17" spans="1:10" ht="21.95" customHeight="1" x14ac:dyDescent="0.2">
      <c r="A17" s="122" t="s">
        <v>15</v>
      </c>
      <c r="B17" s="124">
        <v>38</v>
      </c>
      <c r="C17" s="124">
        <v>38</v>
      </c>
      <c r="D17" s="125">
        <f t="shared" si="0"/>
        <v>100</v>
      </c>
      <c r="E17" s="124"/>
      <c r="F17" s="124">
        <v>38</v>
      </c>
      <c r="G17" s="125">
        <f t="shared" si="1"/>
        <v>100</v>
      </c>
      <c r="H17" s="124"/>
      <c r="I17" s="124">
        <v>0</v>
      </c>
      <c r="J17" s="125">
        <f t="shared" si="2"/>
        <v>0</v>
      </c>
    </row>
    <row r="18" spans="1:10" ht="21.95" customHeight="1" x14ac:dyDescent="0.2">
      <c r="A18" s="122" t="s">
        <v>16</v>
      </c>
      <c r="B18" s="124">
        <v>74</v>
      </c>
      <c r="C18" s="124">
        <v>70</v>
      </c>
      <c r="D18" s="125">
        <f t="shared" si="0"/>
        <v>94.594594594594597</v>
      </c>
      <c r="E18" s="124"/>
      <c r="F18" s="124">
        <v>69</v>
      </c>
      <c r="G18" s="125">
        <f t="shared" si="1"/>
        <v>93.243243243243242</v>
      </c>
      <c r="H18" s="124"/>
      <c r="I18" s="124">
        <v>1</v>
      </c>
      <c r="J18" s="125">
        <f t="shared" si="2"/>
        <v>1.3513513513513513</v>
      </c>
    </row>
    <row r="19" spans="1:10" ht="21.95" customHeight="1" x14ac:dyDescent="0.2">
      <c r="A19" s="122" t="s">
        <v>17</v>
      </c>
      <c r="B19" s="124">
        <v>79</v>
      </c>
      <c r="C19" s="124">
        <v>76</v>
      </c>
      <c r="D19" s="125">
        <f t="shared" si="0"/>
        <v>96.202531645569621</v>
      </c>
      <c r="E19" s="124"/>
      <c r="F19" s="124">
        <v>67</v>
      </c>
      <c r="G19" s="125">
        <f t="shared" si="1"/>
        <v>84.810126582278471</v>
      </c>
      <c r="H19" s="124"/>
      <c r="I19" s="124">
        <v>9</v>
      </c>
      <c r="J19" s="125">
        <f t="shared" si="2"/>
        <v>11.39240506329114</v>
      </c>
    </row>
    <row r="20" spans="1:10" ht="21.95" customHeight="1" x14ac:dyDescent="0.2">
      <c r="A20" s="123" t="s">
        <v>18</v>
      </c>
      <c r="B20" s="126">
        <v>91</v>
      </c>
      <c r="C20" s="126">
        <v>49</v>
      </c>
      <c r="D20" s="125">
        <f t="shared" si="0"/>
        <v>53.846153846153847</v>
      </c>
      <c r="E20" s="126"/>
      <c r="F20" s="126">
        <v>30</v>
      </c>
      <c r="G20" s="125">
        <f t="shared" si="1"/>
        <v>32.967032967032964</v>
      </c>
      <c r="H20" s="126"/>
      <c r="I20" s="126">
        <v>19</v>
      </c>
      <c r="J20" s="125">
        <f t="shared" si="2"/>
        <v>20.87912087912088</v>
      </c>
    </row>
    <row r="21" spans="1:10" s="154" customFormat="1" ht="33.75" customHeight="1" thickBot="1" x14ac:dyDescent="0.25">
      <c r="A21" s="177" t="s">
        <v>177</v>
      </c>
      <c r="B21" s="183">
        <f>SUM(B6:B20)</f>
        <v>1476</v>
      </c>
      <c r="C21" s="183">
        <f>SUM(C6:C20)</f>
        <v>1058</v>
      </c>
      <c r="D21" s="179">
        <f t="shared" si="0"/>
        <v>71.680216802168019</v>
      </c>
      <c r="E21" s="184"/>
      <c r="F21" s="184">
        <f>SUM(F6:F20)</f>
        <v>900</v>
      </c>
      <c r="G21" s="179">
        <f t="shared" si="1"/>
        <v>60.975609756097562</v>
      </c>
      <c r="H21" s="184"/>
      <c r="I21" s="184">
        <f>SUM(I6:I20)</f>
        <v>158</v>
      </c>
      <c r="J21" s="179">
        <f t="shared" si="2"/>
        <v>10.704607046070461</v>
      </c>
    </row>
    <row r="22" spans="1:10" ht="22.5" customHeight="1" thickTop="1" x14ac:dyDescent="0.2"/>
    <row r="23" spans="1:10" s="119" customFormat="1" ht="22.5" customHeight="1" x14ac:dyDescent="0.2">
      <c r="A23" s="37"/>
    </row>
    <row r="24" spans="1:10" s="119" customFormat="1" ht="6" customHeight="1" x14ac:dyDescent="0.2">
      <c r="A24" s="37"/>
    </row>
    <row r="25" spans="1:10" s="119" customFormat="1" ht="22.5" customHeight="1" x14ac:dyDescent="0.2">
      <c r="A25" s="37"/>
    </row>
    <row r="26" spans="1:10" s="119" customFormat="1" ht="25.5" customHeight="1" x14ac:dyDescent="0.2">
      <c r="A26" s="232" t="s">
        <v>200</v>
      </c>
      <c r="B26" s="232"/>
      <c r="C26" s="232"/>
      <c r="D26" s="232"/>
      <c r="E26" s="232"/>
      <c r="F26" s="232"/>
      <c r="G26" s="117"/>
      <c r="H26" s="117"/>
      <c r="I26" s="117"/>
      <c r="J26" s="205">
        <v>174</v>
      </c>
    </row>
  </sheetData>
  <mergeCells count="7">
    <mergeCell ref="A26:F26"/>
    <mergeCell ref="A1:J1"/>
    <mergeCell ref="A3:A5"/>
    <mergeCell ref="B3:B5"/>
    <mergeCell ref="C3:D4"/>
    <mergeCell ref="F3:G4"/>
    <mergeCell ref="I3:J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4"/>
  <sheetViews>
    <sheetView rightToLeft="1" view="pageBreakPreview" zoomScale="110" zoomScaleSheetLayoutView="110" workbookViewId="0">
      <selection activeCell="U4" sqref="U4"/>
    </sheetView>
  </sheetViews>
  <sheetFormatPr defaultColWidth="9.125" defaultRowHeight="14.25" x14ac:dyDescent="0.2"/>
  <cols>
    <col min="1" max="1" width="11.625" style="37" customWidth="1"/>
    <col min="2" max="2" width="10.75" style="51" customWidth="1"/>
    <col min="3" max="3" width="1" style="119" customWidth="1"/>
    <col min="4" max="6" width="8.375" style="51" customWidth="1"/>
    <col min="7" max="7" width="8.375" style="119" customWidth="1"/>
    <col min="8" max="10" width="8.375" style="51" customWidth="1"/>
    <col min="11" max="11" width="0.875" style="51" customWidth="1"/>
    <col min="12" max="14" width="8.375" style="51" customWidth="1"/>
    <col min="15" max="15" width="8.375" style="119" customWidth="1"/>
    <col min="16" max="18" width="8.375" style="51" customWidth="1"/>
    <col min="19" max="16384" width="9.125" style="51"/>
  </cols>
  <sheetData>
    <row r="1" spans="1:18" ht="36" customHeight="1" x14ac:dyDescent="0.2">
      <c r="A1" s="218" t="s">
        <v>169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18" ht="30" customHeight="1" thickBot="1" x14ac:dyDescent="0.25">
      <c r="A2" s="210" t="s">
        <v>227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35.25" customHeight="1" thickTop="1" x14ac:dyDescent="0.2">
      <c r="A3" s="219" t="s">
        <v>0</v>
      </c>
      <c r="B3" s="233" t="s">
        <v>201</v>
      </c>
      <c r="C3" s="148"/>
      <c r="D3" s="227" t="s">
        <v>73</v>
      </c>
      <c r="E3" s="227"/>
      <c r="F3" s="227"/>
      <c r="G3" s="227"/>
      <c r="H3" s="227"/>
      <c r="I3" s="227"/>
      <c r="J3" s="227"/>
      <c r="K3" s="145"/>
      <c r="L3" s="227" t="s">
        <v>202</v>
      </c>
      <c r="M3" s="227"/>
      <c r="N3" s="227"/>
      <c r="O3" s="227"/>
      <c r="P3" s="227"/>
      <c r="Q3" s="227"/>
      <c r="R3" s="227"/>
    </row>
    <row r="4" spans="1:18" ht="43.5" customHeight="1" x14ac:dyDescent="0.2">
      <c r="A4" s="221"/>
      <c r="B4" s="234"/>
      <c r="C4" s="186"/>
      <c r="D4" s="129" t="s">
        <v>184</v>
      </c>
      <c r="E4" s="129" t="s">
        <v>43</v>
      </c>
      <c r="F4" s="143" t="s">
        <v>44</v>
      </c>
      <c r="G4" s="139" t="s">
        <v>163</v>
      </c>
      <c r="H4" s="143" t="s">
        <v>45</v>
      </c>
      <c r="I4" s="143" t="s">
        <v>20</v>
      </c>
      <c r="J4" s="143" t="s">
        <v>19</v>
      </c>
      <c r="K4" s="147"/>
      <c r="L4" s="129" t="s">
        <v>184</v>
      </c>
      <c r="M4" s="129" t="s">
        <v>43</v>
      </c>
      <c r="N4" s="143" t="s">
        <v>44</v>
      </c>
      <c r="O4" s="139" t="s">
        <v>163</v>
      </c>
      <c r="P4" s="143" t="s">
        <v>45</v>
      </c>
      <c r="Q4" s="143" t="s">
        <v>20</v>
      </c>
      <c r="R4" s="143" t="s">
        <v>19</v>
      </c>
    </row>
    <row r="5" spans="1:18" ht="23.25" customHeight="1" x14ac:dyDescent="0.2">
      <c r="A5" s="122" t="s">
        <v>2</v>
      </c>
      <c r="B5" s="124">
        <v>26</v>
      </c>
      <c r="C5" s="160"/>
      <c r="D5" s="124">
        <v>1</v>
      </c>
      <c r="E5" s="124">
        <v>1</v>
      </c>
      <c r="F5" s="124">
        <v>0</v>
      </c>
      <c r="G5" s="124">
        <v>0</v>
      </c>
      <c r="H5" s="124">
        <v>95</v>
      </c>
      <c r="I5" s="124">
        <v>12</v>
      </c>
      <c r="J5" s="124">
        <f t="shared" ref="J5:J20" si="0">SUM(D5:I5)</f>
        <v>109</v>
      </c>
      <c r="K5" s="124"/>
      <c r="L5" s="125">
        <f>D5/$J5*100</f>
        <v>0.91743119266055051</v>
      </c>
      <c r="M5" s="125">
        <f t="shared" ref="M5:R5" si="1">E5/$J5*100</f>
        <v>0.91743119266055051</v>
      </c>
      <c r="N5" s="125">
        <f t="shared" si="1"/>
        <v>0</v>
      </c>
      <c r="O5" s="125">
        <f t="shared" si="1"/>
        <v>0</v>
      </c>
      <c r="P5" s="125">
        <f t="shared" si="1"/>
        <v>87.155963302752298</v>
      </c>
      <c r="Q5" s="125">
        <f t="shared" si="1"/>
        <v>11.009174311926607</v>
      </c>
      <c r="R5" s="125">
        <f t="shared" si="1"/>
        <v>100</v>
      </c>
    </row>
    <row r="6" spans="1:18" ht="23.25" customHeight="1" x14ac:dyDescent="0.2">
      <c r="A6" s="122" t="s">
        <v>4</v>
      </c>
      <c r="B6" s="124">
        <v>10</v>
      </c>
      <c r="C6" s="160"/>
      <c r="D6" s="124">
        <v>0</v>
      </c>
      <c r="E6" s="124">
        <v>8</v>
      </c>
      <c r="F6" s="124">
        <v>0</v>
      </c>
      <c r="G6" s="124">
        <v>1</v>
      </c>
      <c r="H6" s="124">
        <v>49</v>
      </c>
      <c r="I6" s="124">
        <v>5</v>
      </c>
      <c r="J6" s="124">
        <f t="shared" si="0"/>
        <v>63</v>
      </c>
      <c r="K6" s="124"/>
      <c r="L6" s="125">
        <f t="shared" ref="L6:L20" si="2">D6/$J6*100</f>
        <v>0</v>
      </c>
      <c r="M6" s="125">
        <f t="shared" ref="M6:M20" si="3">E6/$J6*100</f>
        <v>12.698412698412698</v>
      </c>
      <c r="N6" s="125">
        <f t="shared" ref="N6:N20" si="4">F6/$J6*100</f>
        <v>0</v>
      </c>
      <c r="O6" s="125">
        <f t="shared" ref="O6:O20" si="5">G6/$J6*100</f>
        <v>1.5873015873015872</v>
      </c>
      <c r="P6" s="125">
        <f t="shared" ref="P6:P20" si="6">H6/$J6*100</f>
        <v>77.777777777777786</v>
      </c>
      <c r="Q6" s="125">
        <f t="shared" ref="Q6:Q20" si="7">I6/$J6*100</f>
        <v>7.9365079365079358</v>
      </c>
      <c r="R6" s="125">
        <f t="shared" ref="R6:R20" si="8">J6/$J6*100</f>
        <v>100</v>
      </c>
    </row>
    <row r="7" spans="1:18" ht="23.25" customHeight="1" x14ac:dyDescent="0.2">
      <c r="A7" s="122" t="s">
        <v>6</v>
      </c>
      <c r="B7" s="124">
        <v>112</v>
      </c>
      <c r="C7" s="160"/>
      <c r="D7" s="124">
        <v>2</v>
      </c>
      <c r="E7" s="124">
        <v>2</v>
      </c>
      <c r="F7" s="124">
        <v>0</v>
      </c>
      <c r="G7" s="124">
        <v>0</v>
      </c>
      <c r="H7" s="124">
        <v>98.000000000000014</v>
      </c>
      <c r="I7" s="124">
        <v>125.99999999999999</v>
      </c>
      <c r="J7" s="124">
        <f t="shared" si="0"/>
        <v>228</v>
      </c>
      <c r="K7" s="124"/>
      <c r="L7" s="125">
        <f t="shared" si="2"/>
        <v>0.8771929824561403</v>
      </c>
      <c r="M7" s="125">
        <f t="shared" si="3"/>
        <v>0.8771929824561403</v>
      </c>
      <c r="N7" s="125">
        <f t="shared" si="4"/>
        <v>0</v>
      </c>
      <c r="O7" s="125">
        <f t="shared" si="5"/>
        <v>0</v>
      </c>
      <c r="P7" s="125">
        <f t="shared" si="6"/>
        <v>42.982456140350884</v>
      </c>
      <c r="Q7" s="125">
        <f t="shared" si="7"/>
        <v>55.263157894736835</v>
      </c>
      <c r="R7" s="125">
        <f t="shared" si="8"/>
        <v>100</v>
      </c>
    </row>
    <row r="8" spans="1:18" ht="23.25" customHeight="1" x14ac:dyDescent="0.2">
      <c r="A8" s="122" t="s">
        <v>7</v>
      </c>
      <c r="B8" s="124">
        <v>16</v>
      </c>
      <c r="C8" s="160"/>
      <c r="D8" s="124">
        <v>0</v>
      </c>
      <c r="E8" s="124">
        <v>0</v>
      </c>
      <c r="F8" s="124">
        <v>0</v>
      </c>
      <c r="G8" s="124">
        <v>9</v>
      </c>
      <c r="H8" s="124">
        <v>37</v>
      </c>
      <c r="I8" s="124">
        <v>12</v>
      </c>
      <c r="J8" s="124">
        <f t="shared" si="0"/>
        <v>58</v>
      </c>
      <c r="K8" s="124"/>
      <c r="L8" s="125">
        <f t="shared" si="2"/>
        <v>0</v>
      </c>
      <c r="M8" s="125">
        <f t="shared" si="3"/>
        <v>0</v>
      </c>
      <c r="N8" s="125">
        <f t="shared" si="4"/>
        <v>0</v>
      </c>
      <c r="O8" s="125">
        <f t="shared" si="5"/>
        <v>15.517241379310345</v>
      </c>
      <c r="P8" s="125">
        <f t="shared" si="6"/>
        <v>63.793103448275865</v>
      </c>
      <c r="Q8" s="125">
        <f t="shared" si="7"/>
        <v>20.689655172413794</v>
      </c>
      <c r="R8" s="125">
        <f t="shared" si="8"/>
        <v>100</v>
      </c>
    </row>
    <row r="9" spans="1:18" ht="23.25" customHeight="1" x14ac:dyDescent="0.2">
      <c r="A9" s="122" t="s">
        <v>8</v>
      </c>
      <c r="B9" s="124">
        <v>288</v>
      </c>
      <c r="C9" s="160"/>
      <c r="D9" s="124">
        <v>6</v>
      </c>
      <c r="E9" s="124">
        <v>2</v>
      </c>
      <c r="F9" s="124">
        <v>0</v>
      </c>
      <c r="G9" s="124">
        <v>30</v>
      </c>
      <c r="H9" s="124">
        <v>258.99999999999989</v>
      </c>
      <c r="I9" s="172">
        <v>888.00000000000011</v>
      </c>
      <c r="J9" s="172">
        <f t="shared" si="0"/>
        <v>1185</v>
      </c>
      <c r="K9" s="124"/>
      <c r="L9" s="125">
        <f t="shared" si="2"/>
        <v>0.50632911392405067</v>
      </c>
      <c r="M9" s="125">
        <f t="shared" si="3"/>
        <v>0.16877637130801687</v>
      </c>
      <c r="N9" s="125">
        <f t="shared" si="4"/>
        <v>0</v>
      </c>
      <c r="O9" s="125">
        <f t="shared" si="5"/>
        <v>2.5316455696202533</v>
      </c>
      <c r="P9" s="125">
        <f t="shared" si="6"/>
        <v>21.856540084388175</v>
      </c>
      <c r="Q9" s="125">
        <f t="shared" si="7"/>
        <v>74.936708860759509</v>
      </c>
      <c r="R9" s="125">
        <f t="shared" si="8"/>
        <v>100</v>
      </c>
    </row>
    <row r="10" spans="1:18" ht="23.25" customHeight="1" x14ac:dyDescent="0.2">
      <c r="A10" s="122" t="s">
        <v>9</v>
      </c>
      <c r="B10" s="124">
        <v>79</v>
      </c>
      <c r="C10" s="160"/>
      <c r="D10" s="124">
        <v>0</v>
      </c>
      <c r="E10" s="124">
        <v>0</v>
      </c>
      <c r="F10" s="124">
        <v>0</v>
      </c>
      <c r="G10" s="124">
        <v>2</v>
      </c>
      <c r="H10" s="124">
        <v>87</v>
      </c>
      <c r="I10" s="124">
        <v>599</v>
      </c>
      <c r="J10" s="124">
        <f t="shared" si="0"/>
        <v>688</v>
      </c>
      <c r="K10" s="124"/>
      <c r="L10" s="125">
        <f t="shared" si="2"/>
        <v>0</v>
      </c>
      <c r="M10" s="125">
        <f t="shared" si="3"/>
        <v>0</v>
      </c>
      <c r="N10" s="125">
        <f t="shared" si="4"/>
        <v>0</v>
      </c>
      <c r="O10" s="125">
        <f t="shared" si="5"/>
        <v>0.29069767441860467</v>
      </c>
      <c r="P10" s="125">
        <f t="shared" si="6"/>
        <v>12.645348837209303</v>
      </c>
      <c r="Q10" s="125">
        <f t="shared" si="7"/>
        <v>87.063953488372093</v>
      </c>
      <c r="R10" s="125">
        <f t="shared" si="8"/>
        <v>100</v>
      </c>
    </row>
    <row r="11" spans="1:18" ht="23.25" customHeight="1" x14ac:dyDescent="0.2">
      <c r="A11" s="122" t="s">
        <v>10</v>
      </c>
      <c r="B11" s="124">
        <v>21</v>
      </c>
      <c r="C11" s="160"/>
      <c r="D11" s="124">
        <v>2</v>
      </c>
      <c r="E11" s="124">
        <v>0</v>
      </c>
      <c r="F11" s="124">
        <v>0</v>
      </c>
      <c r="G11" s="124">
        <v>6</v>
      </c>
      <c r="H11" s="124">
        <v>33.999999999999993</v>
      </c>
      <c r="I11" s="124">
        <v>70</v>
      </c>
      <c r="J11" s="124">
        <f t="shared" si="0"/>
        <v>112</v>
      </c>
      <c r="K11" s="124"/>
      <c r="L11" s="125">
        <f t="shared" si="2"/>
        <v>1.7857142857142856</v>
      </c>
      <c r="M11" s="125">
        <f t="shared" si="3"/>
        <v>0</v>
      </c>
      <c r="N11" s="125">
        <f t="shared" si="4"/>
        <v>0</v>
      </c>
      <c r="O11" s="125">
        <f t="shared" si="5"/>
        <v>5.3571428571428568</v>
      </c>
      <c r="P11" s="125">
        <f t="shared" si="6"/>
        <v>30.357142857142851</v>
      </c>
      <c r="Q11" s="125">
        <f t="shared" si="7"/>
        <v>62.5</v>
      </c>
      <c r="R11" s="125">
        <f t="shared" si="8"/>
        <v>100</v>
      </c>
    </row>
    <row r="12" spans="1:18" ht="23.25" customHeight="1" x14ac:dyDescent="0.2">
      <c r="A12" s="122" t="s">
        <v>11</v>
      </c>
      <c r="B12" s="124">
        <v>44</v>
      </c>
      <c r="C12" s="160"/>
      <c r="D12" s="124">
        <v>1</v>
      </c>
      <c r="E12" s="124">
        <v>1</v>
      </c>
      <c r="F12" s="124">
        <v>0</v>
      </c>
      <c r="G12" s="124">
        <v>0</v>
      </c>
      <c r="H12" s="124">
        <v>48.000000000000014</v>
      </c>
      <c r="I12" s="124">
        <v>0</v>
      </c>
      <c r="J12" s="124">
        <f t="shared" si="0"/>
        <v>50.000000000000014</v>
      </c>
      <c r="K12" s="124"/>
      <c r="L12" s="125">
        <f t="shared" si="2"/>
        <v>1.9999999999999993</v>
      </c>
      <c r="M12" s="125">
        <f t="shared" si="3"/>
        <v>1.9999999999999993</v>
      </c>
      <c r="N12" s="125">
        <f t="shared" si="4"/>
        <v>0</v>
      </c>
      <c r="O12" s="125">
        <f t="shared" si="5"/>
        <v>0</v>
      </c>
      <c r="P12" s="125">
        <f t="shared" si="6"/>
        <v>96</v>
      </c>
      <c r="Q12" s="125">
        <f t="shared" si="7"/>
        <v>0</v>
      </c>
      <c r="R12" s="125">
        <f t="shared" si="8"/>
        <v>100</v>
      </c>
    </row>
    <row r="13" spans="1:18" ht="23.25" customHeight="1" x14ac:dyDescent="0.2">
      <c r="A13" s="122" t="s">
        <v>12</v>
      </c>
      <c r="B13" s="124">
        <v>16</v>
      </c>
      <c r="C13" s="160"/>
      <c r="D13" s="124">
        <v>3</v>
      </c>
      <c r="E13" s="124">
        <v>8</v>
      </c>
      <c r="F13" s="124">
        <v>0</v>
      </c>
      <c r="G13" s="124">
        <v>4</v>
      </c>
      <c r="H13" s="124">
        <v>15.999999999999998</v>
      </c>
      <c r="I13" s="124">
        <v>121</v>
      </c>
      <c r="J13" s="124">
        <f t="shared" si="0"/>
        <v>152</v>
      </c>
      <c r="K13" s="124"/>
      <c r="L13" s="125">
        <f t="shared" si="2"/>
        <v>1.9736842105263157</v>
      </c>
      <c r="M13" s="125">
        <f t="shared" si="3"/>
        <v>5.2631578947368416</v>
      </c>
      <c r="N13" s="125">
        <f t="shared" si="4"/>
        <v>0</v>
      </c>
      <c r="O13" s="125">
        <f t="shared" si="5"/>
        <v>2.6315789473684208</v>
      </c>
      <c r="P13" s="125">
        <f t="shared" si="6"/>
        <v>10.526315789473683</v>
      </c>
      <c r="Q13" s="125">
        <f t="shared" si="7"/>
        <v>79.60526315789474</v>
      </c>
      <c r="R13" s="125">
        <f t="shared" si="8"/>
        <v>100</v>
      </c>
    </row>
    <row r="14" spans="1:18" ht="23.25" customHeight="1" x14ac:dyDescent="0.2">
      <c r="A14" s="122" t="s">
        <v>13</v>
      </c>
      <c r="B14" s="124">
        <v>36</v>
      </c>
      <c r="C14" s="160"/>
      <c r="D14" s="124">
        <v>0</v>
      </c>
      <c r="E14" s="124">
        <v>0</v>
      </c>
      <c r="F14" s="124">
        <v>0</v>
      </c>
      <c r="G14" s="124">
        <v>0</v>
      </c>
      <c r="H14" s="124">
        <v>35</v>
      </c>
      <c r="I14" s="124">
        <v>384.99999999999994</v>
      </c>
      <c r="J14" s="124">
        <f t="shared" si="0"/>
        <v>419.99999999999994</v>
      </c>
      <c r="K14" s="124"/>
      <c r="L14" s="125">
        <f t="shared" si="2"/>
        <v>0</v>
      </c>
      <c r="M14" s="125">
        <f t="shared" si="3"/>
        <v>0</v>
      </c>
      <c r="N14" s="125">
        <f t="shared" si="4"/>
        <v>0</v>
      </c>
      <c r="O14" s="125">
        <f t="shared" si="5"/>
        <v>0</v>
      </c>
      <c r="P14" s="125">
        <f t="shared" si="6"/>
        <v>8.3333333333333339</v>
      </c>
      <c r="Q14" s="125">
        <f t="shared" si="7"/>
        <v>91.666666666666657</v>
      </c>
      <c r="R14" s="125">
        <f t="shared" si="8"/>
        <v>100</v>
      </c>
    </row>
    <row r="15" spans="1:18" ht="23.25" customHeight="1" x14ac:dyDescent="0.2">
      <c r="A15" s="122" t="s">
        <v>14</v>
      </c>
      <c r="B15" s="124">
        <v>48</v>
      </c>
      <c r="C15" s="160"/>
      <c r="D15" s="124">
        <v>0</v>
      </c>
      <c r="E15" s="124">
        <v>0</v>
      </c>
      <c r="F15" s="124">
        <v>0</v>
      </c>
      <c r="G15" s="124">
        <v>0</v>
      </c>
      <c r="H15" s="124">
        <v>98</v>
      </c>
      <c r="I15" s="124">
        <v>129.00000000000003</v>
      </c>
      <c r="J15" s="124">
        <f t="shared" si="0"/>
        <v>227.00000000000003</v>
      </c>
      <c r="K15" s="124"/>
      <c r="L15" s="125">
        <f t="shared" si="2"/>
        <v>0</v>
      </c>
      <c r="M15" s="125">
        <f t="shared" si="3"/>
        <v>0</v>
      </c>
      <c r="N15" s="125">
        <f t="shared" si="4"/>
        <v>0</v>
      </c>
      <c r="O15" s="125">
        <f t="shared" si="5"/>
        <v>0</v>
      </c>
      <c r="P15" s="125">
        <f t="shared" si="6"/>
        <v>43.171806167400881</v>
      </c>
      <c r="Q15" s="125">
        <f t="shared" si="7"/>
        <v>56.828193832599126</v>
      </c>
      <c r="R15" s="125">
        <f t="shared" si="8"/>
        <v>100</v>
      </c>
    </row>
    <row r="16" spans="1:18" ht="23.25" customHeight="1" x14ac:dyDescent="0.2">
      <c r="A16" s="122" t="s">
        <v>15</v>
      </c>
      <c r="B16" s="124">
        <v>38</v>
      </c>
      <c r="C16" s="160"/>
      <c r="D16" s="124">
        <v>1</v>
      </c>
      <c r="E16" s="124">
        <v>1</v>
      </c>
      <c r="F16" s="124">
        <v>0</v>
      </c>
      <c r="G16" s="124">
        <v>2</v>
      </c>
      <c r="H16" s="124">
        <v>117.00000000000001</v>
      </c>
      <c r="I16" s="124">
        <v>11</v>
      </c>
      <c r="J16" s="124">
        <f t="shared" si="0"/>
        <v>132</v>
      </c>
      <c r="K16" s="124"/>
      <c r="L16" s="125">
        <f t="shared" si="2"/>
        <v>0.75757575757575757</v>
      </c>
      <c r="M16" s="125">
        <f t="shared" si="3"/>
        <v>0.75757575757575757</v>
      </c>
      <c r="N16" s="125">
        <f t="shared" si="4"/>
        <v>0</v>
      </c>
      <c r="O16" s="125">
        <f t="shared" si="5"/>
        <v>1.5151515151515151</v>
      </c>
      <c r="P16" s="125">
        <f t="shared" si="6"/>
        <v>88.63636363636364</v>
      </c>
      <c r="Q16" s="125">
        <f t="shared" si="7"/>
        <v>8.3333333333333321</v>
      </c>
      <c r="R16" s="125">
        <f t="shared" si="8"/>
        <v>100</v>
      </c>
    </row>
    <row r="17" spans="1:18" ht="23.25" customHeight="1" x14ac:dyDescent="0.2">
      <c r="A17" s="122" t="s">
        <v>16</v>
      </c>
      <c r="B17" s="124">
        <v>69</v>
      </c>
      <c r="C17" s="160"/>
      <c r="D17" s="124">
        <v>0</v>
      </c>
      <c r="E17" s="124">
        <v>0</v>
      </c>
      <c r="F17" s="124">
        <v>0</v>
      </c>
      <c r="G17" s="124">
        <v>0</v>
      </c>
      <c r="H17" s="124">
        <v>33</v>
      </c>
      <c r="I17" s="124">
        <v>239</v>
      </c>
      <c r="J17" s="124">
        <f t="shared" si="0"/>
        <v>272</v>
      </c>
      <c r="K17" s="124"/>
      <c r="L17" s="125">
        <f t="shared" si="2"/>
        <v>0</v>
      </c>
      <c r="M17" s="125">
        <f t="shared" si="3"/>
        <v>0</v>
      </c>
      <c r="N17" s="125">
        <f t="shared" si="4"/>
        <v>0</v>
      </c>
      <c r="O17" s="125">
        <f t="shared" si="5"/>
        <v>0</v>
      </c>
      <c r="P17" s="125">
        <f t="shared" si="6"/>
        <v>12.132352941176471</v>
      </c>
      <c r="Q17" s="125">
        <f t="shared" si="7"/>
        <v>87.867647058823522</v>
      </c>
      <c r="R17" s="125">
        <f t="shared" si="8"/>
        <v>100</v>
      </c>
    </row>
    <row r="18" spans="1:18" ht="23.25" customHeight="1" x14ac:dyDescent="0.2">
      <c r="A18" s="122" t="s">
        <v>17</v>
      </c>
      <c r="B18" s="124">
        <v>67</v>
      </c>
      <c r="C18" s="160"/>
      <c r="D18" s="124">
        <v>0</v>
      </c>
      <c r="E18" s="124">
        <v>0</v>
      </c>
      <c r="F18" s="124">
        <v>0</v>
      </c>
      <c r="G18" s="124">
        <v>0</v>
      </c>
      <c r="H18" s="124">
        <v>68</v>
      </c>
      <c r="I18" s="124">
        <v>0</v>
      </c>
      <c r="J18" s="124">
        <f t="shared" si="0"/>
        <v>68</v>
      </c>
      <c r="K18" s="124"/>
      <c r="L18" s="125">
        <f t="shared" si="2"/>
        <v>0</v>
      </c>
      <c r="M18" s="125">
        <f t="shared" si="3"/>
        <v>0</v>
      </c>
      <c r="N18" s="125">
        <f t="shared" si="4"/>
        <v>0</v>
      </c>
      <c r="O18" s="125">
        <f t="shared" si="5"/>
        <v>0</v>
      </c>
      <c r="P18" s="125">
        <f t="shared" si="6"/>
        <v>100</v>
      </c>
      <c r="Q18" s="125">
        <f t="shared" si="7"/>
        <v>0</v>
      </c>
      <c r="R18" s="125">
        <f t="shared" si="8"/>
        <v>100</v>
      </c>
    </row>
    <row r="19" spans="1:18" ht="23.25" customHeight="1" x14ac:dyDescent="0.2">
      <c r="A19" s="123" t="s">
        <v>18</v>
      </c>
      <c r="B19" s="126">
        <v>30</v>
      </c>
      <c r="C19" s="161"/>
      <c r="D19" s="126">
        <v>0</v>
      </c>
      <c r="E19" s="126">
        <v>3</v>
      </c>
      <c r="F19" s="126">
        <v>0</v>
      </c>
      <c r="G19" s="126">
        <v>7</v>
      </c>
      <c r="H19" s="126">
        <v>41</v>
      </c>
      <c r="I19" s="126">
        <v>130.99999999999997</v>
      </c>
      <c r="J19" s="126">
        <f t="shared" si="0"/>
        <v>181.99999999999997</v>
      </c>
      <c r="K19" s="128"/>
      <c r="L19" s="125">
        <f t="shared" si="2"/>
        <v>0</v>
      </c>
      <c r="M19" s="125">
        <f t="shared" si="3"/>
        <v>1.6483516483516487</v>
      </c>
      <c r="N19" s="125">
        <f t="shared" si="4"/>
        <v>0</v>
      </c>
      <c r="O19" s="125">
        <f t="shared" si="5"/>
        <v>3.8461538461538471</v>
      </c>
      <c r="P19" s="125">
        <f t="shared" si="6"/>
        <v>22.527472527472529</v>
      </c>
      <c r="Q19" s="125">
        <f t="shared" si="7"/>
        <v>71.978021978021971</v>
      </c>
      <c r="R19" s="125">
        <f t="shared" si="8"/>
        <v>100</v>
      </c>
    </row>
    <row r="20" spans="1:18" s="154" customFormat="1" ht="33" customHeight="1" thickBot="1" x14ac:dyDescent="0.25">
      <c r="A20" s="177" t="s">
        <v>177</v>
      </c>
      <c r="B20" s="184">
        <v>900</v>
      </c>
      <c r="C20" s="179"/>
      <c r="D20" s="184">
        <f t="shared" ref="D20:H20" si="9">SUM(D5:D19)</f>
        <v>16</v>
      </c>
      <c r="E20" s="184">
        <f t="shared" si="9"/>
        <v>26</v>
      </c>
      <c r="F20" s="184">
        <f t="shared" si="9"/>
        <v>0</v>
      </c>
      <c r="G20" s="185">
        <f t="shared" si="9"/>
        <v>61</v>
      </c>
      <c r="H20" s="183">
        <f t="shared" si="9"/>
        <v>1115</v>
      </c>
      <c r="I20" s="183">
        <v>2728.0000000000005</v>
      </c>
      <c r="J20" s="183">
        <f t="shared" si="0"/>
        <v>3946.0000000000005</v>
      </c>
      <c r="K20" s="184"/>
      <c r="L20" s="179">
        <f t="shared" si="2"/>
        <v>0.40547389761784075</v>
      </c>
      <c r="M20" s="179">
        <f t="shared" si="3"/>
        <v>0.6588950836289913</v>
      </c>
      <c r="N20" s="179">
        <f t="shared" si="4"/>
        <v>0</v>
      </c>
      <c r="O20" s="179">
        <f t="shared" si="5"/>
        <v>1.5458692346680181</v>
      </c>
      <c r="P20" s="179">
        <f t="shared" si="6"/>
        <v>28.25646224024328</v>
      </c>
      <c r="Q20" s="179">
        <f t="shared" si="7"/>
        <v>69.133299543841858</v>
      </c>
      <c r="R20" s="179">
        <f t="shared" si="8"/>
        <v>100</v>
      </c>
    </row>
    <row r="21" spans="1:18" ht="15" thickTop="1" x14ac:dyDescent="0.2"/>
    <row r="22" spans="1:18" s="119" customFormat="1" ht="41.25" customHeight="1" x14ac:dyDescent="0.2">
      <c r="A22" s="37"/>
    </row>
    <row r="23" spans="1:18" s="119" customFormat="1" ht="35.25" customHeight="1" x14ac:dyDescent="0.2">
      <c r="A23" s="37"/>
    </row>
    <row r="24" spans="1:18" ht="25.5" customHeight="1" x14ac:dyDescent="0.2">
      <c r="A24" s="232" t="s">
        <v>200</v>
      </c>
      <c r="B24" s="232"/>
      <c r="C24" s="232"/>
      <c r="D24" s="232"/>
      <c r="E24" s="232"/>
      <c r="F24" s="232"/>
      <c r="G24" s="117"/>
      <c r="H24" s="117"/>
      <c r="I24" s="117"/>
      <c r="J24" s="150"/>
      <c r="K24" s="150"/>
      <c r="L24" s="232"/>
      <c r="M24" s="232"/>
      <c r="N24" s="232"/>
      <c r="O24" s="150"/>
      <c r="P24" s="150"/>
      <c r="Q24" s="150"/>
      <c r="R24" s="204">
        <v>175</v>
      </c>
    </row>
  </sheetData>
  <mergeCells count="7">
    <mergeCell ref="L24:N24"/>
    <mergeCell ref="A1:R1"/>
    <mergeCell ref="A3:A4"/>
    <mergeCell ref="D3:J3"/>
    <mergeCell ref="L3:R3"/>
    <mergeCell ref="A24:F24"/>
    <mergeCell ref="B3:B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53"/>
  <sheetViews>
    <sheetView rightToLeft="1" view="pageBreakPreview" topLeftCell="I1" zoomScaleSheetLayoutView="100" workbookViewId="0">
      <selection activeCell="AA2" sqref="AA2"/>
    </sheetView>
  </sheetViews>
  <sheetFormatPr defaultColWidth="9.125" defaultRowHeight="14.25" x14ac:dyDescent="0.2"/>
  <cols>
    <col min="1" max="1" width="14.375" style="37" customWidth="1"/>
    <col min="2" max="6" width="7.75" style="91" customWidth="1"/>
    <col min="7" max="7" width="0.875" style="91" customWidth="1"/>
    <col min="8" max="12" width="7.75" style="91" customWidth="1"/>
    <col min="13" max="13" width="0.875" style="91" customWidth="1"/>
    <col min="14" max="18" width="7.75" style="91" customWidth="1"/>
    <col min="19" max="19" width="13.875" style="91" customWidth="1"/>
    <col min="20" max="24" width="7.75" style="119" customWidth="1"/>
    <col min="25" max="25" width="0.75" style="119" customWidth="1"/>
    <col min="26" max="30" width="7.75" style="91" customWidth="1"/>
    <col min="31" max="31" width="0.75" style="91" customWidth="1"/>
    <col min="32" max="36" width="7.75" style="91" customWidth="1"/>
    <col min="37" max="16384" width="9.125" style="91"/>
  </cols>
  <sheetData>
    <row r="1" spans="1:36" ht="28.5" customHeight="1" x14ac:dyDescent="0.2">
      <c r="A1" s="218" t="s">
        <v>170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 t="s">
        <v>170</v>
      </c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s="209" customFormat="1" ht="25.5" customHeight="1" thickBot="1" x14ac:dyDescent="0.25">
      <c r="A2" s="210" t="s">
        <v>228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10" t="s">
        <v>229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1:36" s="114" customFormat="1" ht="30.75" customHeight="1" thickTop="1" x14ac:dyDescent="0.2">
      <c r="A3" s="235" t="s">
        <v>0</v>
      </c>
      <c r="B3" s="225" t="s">
        <v>189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35" t="s">
        <v>0</v>
      </c>
      <c r="T3" s="227" t="s">
        <v>189</v>
      </c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</row>
    <row r="4" spans="1:36" ht="27" customHeight="1" x14ac:dyDescent="0.2">
      <c r="A4" s="220"/>
      <c r="B4" s="238" t="s">
        <v>176</v>
      </c>
      <c r="C4" s="238"/>
      <c r="D4" s="238"/>
      <c r="E4" s="238"/>
      <c r="F4" s="238"/>
      <c r="G4" s="155"/>
      <c r="H4" s="238" t="s">
        <v>43</v>
      </c>
      <c r="I4" s="238"/>
      <c r="J4" s="238"/>
      <c r="K4" s="238"/>
      <c r="L4" s="238"/>
      <c r="M4" s="155"/>
      <c r="N4" s="238" t="s">
        <v>161</v>
      </c>
      <c r="O4" s="238"/>
      <c r="P4" s="238"/>
      <c r="Q4" s="238"/>
      <c r="R4" s="238"/>
      <c r="S4" s="220"/>
      <c r="T4" s="238" t="s">
        <v>163</v>
      </c>
      <c r="U4" s="238"/>
      <c r="V4" s="238"/>
      <c r="W4" s="238"/>
      <c r="X4" s="238"/>
      <c r="Y4" s="157"/>
      <c r="Z4" s="238" t="s">
        <v>162</v>
      </c>
      <c r="AA4" s="238"/>
      <c r="AB4" s="238"/>
      <c r="AC4" s="238"/>
      <c r="AD4" s="238"/>
      <c r="AE4" s="155"/>
      <c r="AF4" s="238" t="s">
        <v>142</v>
      </c>
      <c r="AG4" s="238"/>
      <c r="AH4" s="238"/>
      <c r="AI4" s="238"/>
      <c r="AJ4" s="238"/>
    </row>
    <row r="5" spans="1:36" ht="27.75" customHeight="1" x14ac:dyDescent="0.2">
      <c r="A5" s="236"/>
      <c r="B5" s="152" t="s">
        <v>46</v>
      </c>
      <c r="C5" s="152" t="s">
        <v>47</v>
      </c>
      <c r="D5" s="152" t="s">
        <v>48</v>
      </c>
      <c r="E5" s="152" t="s">
        <v>49</v>
      </c>
      <c r="F5" s="130" t="s">
        <v>19</v>
      </c>
      <c r="G5" s="144"/>
      <c r="H5" s="152" t="s">
        <v>46</v>
      </c>
      <c r="I5" s="152" t="s">
        <v>47</v>
      </c>
      <c r="J5" s="152" t="s">
        <v>48</v>
      </c>
      <c r="K5" s="152" t="s">
        <v>49</v>
      </c>
      <c r="L5" s="130" t="s">
        <v>19</v>
      </c>
      <c r="M5" s="144"/>
      <c r="N5" s="152" t="s">
        <v>46</v>
      </c>
      <c r="O5" s="152" t="s">
        <v>47</v>
      </c>
      <c r="P5" s="152" t="s">
        <v>48</v>
      </c>
      <c r="Q5" s="152" t="s">
        <v>49</v>
      </c>
      <c r="R5" s="130" t="s">
        <v>19</v>
      </c>
      <c r="S5" s="237"/>
      <c r="T5" s="152" t="s">
        <v>46</v>
      </c>
      <c r="U5" s="152" t="s">
        <v>47</v>
      </c>
      <c r="V5" s="152" t="s">
        <v>48</v>
      </c>
      <c r="W5" s="152" t="s">
        <v>49</v>
      </c>
      <c r="X5" s="130" t="s">
        <v>19</v>
      </c>
      <c r="Y5" s="153"/>
      <c r="Z5" s="152" t="s">
        <v>46</v>
      </c>
      <c r="AA5" s="152" t="s">
        <v>47</v>
      </c>
      <c r="AB5" s="152" t="s">
        <v>48</v>
      </c>
      <c r="AC5" s="152" t="s">
        <v>49</v>
      </c>
      <c r="AD5" s="130" t="s">
        <v>19</v>
      </c>
      <c r="AE5" s="144"/>
      <c r="AF5" s="152" t="s">
        <v>46</v>
      </c>
      <c r="AG5" s="152" t="s">
        <v>47</v>
      </c>
      <c r="AH5" s="152" t="s">
        <v>48</v>
      </c>
      <c r="AI5" s="152" t="s">
        <v>49</v>
      </c>
      <c r="AJ5" s="130" t="s">
        <v>19</v>
      </c>
    </row>
    <row r="6" spans="1:36" ht="21.95" customHeight="1" x14ac:dyDescent="0.2">
      <c r="A6" s="122" t="s">
        <v>2</v>
      </c>
      <c r="B6" s="124">
        <v>1</v>
      </c>
      <c r="C6" s="124">
        <v>0</v>
      </c>
      <c r="D6" s="124">
        <v>0</v>
      </c>
      <c r="E6" s="124">
        <v>0</v>
      </c>
      <c r="F6" s="124">
        <f t="shared" ref="F6:F21" si="0">SUM(B6:E6)</f>
        <v>1</v>
      </c>
      <c r="G6" s="124"/>
      <c r="H6" s="158">
        <v>1</v>
      </c>
      <c r="I6" s="158">
        <v>0</v>
      </c>
      <c r="J6" s="158">
        <v>0</v>
      </c>
      <c r="K6" s="158">
        <v>0</v>
      </c>
      <c r="L6" s="158">
        <f t="shared" ref="L6:L21" si="1">SUM(H6:K6)</f>
        <v>1</v>
      </c>
      <c r="M6" s="158"/>
      <c r="N6" s="158">
        <v>0</v>
      </c>
      <c r="O6" s="158">
        <v>0</v>
      </c>
      <c r="P6" s="158">
        <v>0</v>
      </c>
      <c r="Q6" s="158">
        <v>0</v>
      </c>
      <c r="R6" s="158">
        <f t="shared" ref="R6:R21" si="2">SUM(N6:Q6)</f>
        <v>0</v>
      </c>
      <c r="S6" s="122" t="s">
        <v>2</v>
      </c>
      <c r="T6" s="124">
        <v>0</v>
      </c>
      <c r="U6" s="124">
        <v>0</v>
      </c>
      <c r="V6" s="124">
        <v>0</v>
      </c>
      <c r="W6" s="124">
        <v>0</v>
      </c>
      <c r="X6" s="124">
        <f t="shared" ref="X6:X21" si="3">SUM(T6:W6)</f>
        <v>0</v>
      </c>
      <c r="Y6" s="124"/>
      <c r="Z6" s="124">
        <v>80</v>
      </c>
      <c r="AA6" s="124">
        <v>12.000000000000002</v>
      </c>
      <c r="AB6" s="124">
        <v>0</v>
      </c>
      <c r="AC6" s="124">
        <v>3.0000000000000009</v>
      </c>
      <c r="AD6" s="124">
        <f t="shared" ref="AD6:AD21" si="4">SUM(Z6:AC6)</f>
        <v>95</v>
      </c>
      <c r="AE6" s="124"/>
      <c r="AF6" s="124">
        <v>12</v>
      </c>
      <c r="AG6" s="124">
        <v>0</v>
      </c>
      <c r="AH6" s="124">
        <v>0</v>
      </c>
      <c r="AI6" s="124">
        <v>0</v>
      </c>
      <c r="AJ6" s="124">
        <f t="shared" ref="AJ6:AJ21" si="5">SUM(AF6:AI6)</f>
        <v>12</v>
      </c>
    </row>
    <row r="7" spans="1:36" ht="21.95" customHeight="1" x14ac:dyDescent="0.2">
      <c r="A7" s="122" t="s">
        <v>4</v>
      </c>
      <c r="B7" s="124">
        <v>0</v>
      </c>
      <c r="C7" s="124">
        <v>0</v>
      </c>
      <c r="D7" s="124">
        <v>0</v>
      </c>
      <c r="E7" s="124">
        <v>0</v>
      </c>
      <c r="F7" s="124">
        <f t="shared" si="0"/>
        <v>0</v>
      </c>
      <c r="G7" s="124"/>
      <c r="H7" s="158">
        <v>8</v>
      </c>
      <c r="I7" s="158">
        <v>0</v>
      </c>
      <c r="J7" s="158">
        <v>0</v>
      </c>
      <c r="K7" s="158">
        <v>0</v>
      </c>
      <c r="L7" s="158">
        <f t="shared" si="1"/>
        <v>8</v>
      </c>
      <c r="M7" s="158"/>
      <c r="N7" s="158">
        <v>0</v>
      </c>
      <c r="O7" s="158">
        <v>0</v>
      </c>
      <c r="P7" s="158">
        <v>0</v>
      </c>
      <c r="Q7" s="158">
        <v>0</v>
      </c>
      <c r="R7" s="158">
        <f t="shared" si="2"/>
        <v>0</v>
      </c>
      <c r="S7" s="122" t="s">
        <v>4</v>
      </c>
      <c r="T7" s="124">
        <v>0</v>
      </c>
      <c r="U7" s="124">
        <v>1</v>
      </c>
      <c r="V7" s="124">
        <v>0</v>
      </c>
      <c r="W7" s="124">
        <v>0</v>
      </c>
      <c r="X7" s="124">
        <f t="shared" si="3"/>
        <v>1</v>
      </c>
      <c r="Y7" s="124"/>
      <c r="Z7" s="124">
        <v>36</v>
      </c>
      <c r="AA7" s="124">
        <v>13.000000000000004</v>
      </c>
      <c r="AB7" s="124">
        <v>0</v>
      </c>
      <c r="AC7" s="124">
        <v>0</v>
      </c>
      <c r="AD7" s="124">
        <f t="shared" si="4"/>
        <v>49</v>
      </c>
      <c r="AE7" s="124"/>
      <c r="AF7" s="124">
        <v>5</v>
      </c>
      <c r="AG7" s="124">
        <v>0</v>
      </c>
      <c r="AH7" s="124">
        <v>0</v>
      </c>
      <c r="AI7" s="124">
        <v>0</v>
      </c>
      <c r="AJ7" s="124">
        <f t="shared" si="5"/>
        <v>5</v>
      </c>
    </row>
    <row r="8" spans="1:36" ht="21.95" customHeight="1" x14ac:dyDescent="0.2">
      <c r="A8" s="122" t="s">
        <v>6</v>
      </c>
      <c r="B8" s="124">
        <v>2</v>
      </c>
      <c r="C8" s="124">
        <v>0</v>
      </c>
      <c r="D8" s="124">
        <v>0</v>
      </c>
      <c r="E8" s="124">
        <v>0</v>
      </c>
      <c r="F8" s="124">
        <f t="shared" si="0"/>
        <v>2</v>
      </c>
      <c r="G8" s="124"/>
      <c r="H8" s="158">
        <v>2</v>
      </c>
      <c r="I8" s="158">
        <v>0</v>
      </c>
      <c r="J8" s="158">
        <v>0</v>
      </c>
      <c r="K8" s="158">
        <v>0</v>
      </c>
      <c r="L8" s="158">
        <f t="shared" si="1"/>
        <v>2</v>
      </c>
      <c r="M8" s="158"/>
      <c r="N8" s="158">
        <v>0</v>
      </c>
      <c r="O8" s="158">
        <v>0</v>
      </c>
      <c r="P8" s="158">
        <v>0</v>
      </c>
      <c r="Q8" s="158">
        <v>0</v>
      </c>
      <c r="R8" s="158">
        <f t="shared" si="2"/>
        <v>0</v>
      </c>
      <c r="S8" s="122" t="s">
        <v>6</v>
      </c>
      <c r="T8" s="124">
        <v>0</v>
      </c>
      <c r="U8" s="124">
        <v>0</v>
      </c>
      <c r="V8" s="124">
        <v>0</v>
      </c>
      <c r="W8" s="124">
        <v>0</v>
      </c>
      <c r="X8" s="124">
        <f t="shared" si="3"/>
        <v>0</v>
      </c>
      <c r="Y8" s="124"/>
      <c r="Z8" s="124">
        <v>77</v>
      </c>
      <c r="AA8" s="124">
        <v>1.0000000000000002</v>
      </c>
      <c r="AB8" s="124">
        <v>0</v>
      </c>
      <c r="AC8" s="124">
        <v>20.000000000000011</v>
      </c>
      <c r="AD8" s="124">
        <f t="shared" si="4"/>
        <v>98.000000000000014</v>
      </c>
      <c r="AE8" s="124"/>
      <c r="AF8" s="124">
        <v>116.99999999999999</v>
      </c>
      <c r="AG8" s="124">
        <v>9</v>
      </c>
      <c r="AH8" s="124">
        <v>0</v>
      </c>
      <c r="AI8" s="124">
        <v>0</v>
      </c>
      <c r="AJ8" s="124">
        <f t="shared" si="5"/>
        <v>125.99999999999999</v>
      </c>
    </row>
    <row r="9" spans="1:36" ht="21.95" customHeight="1" x14ac:dyDescent="0.2">
      <c r="A9" s="122" t="s">
        <v>7</v>
      </c>
      <c r="B9" s="124">
        <v>0</v>
      </c>
      <c r="C9" s="124">
        <v>0</v>
      </c>
      <c r="D9" s="124">
        <v>0</v>
      </c>
      <c r="E9" s="124">
        <v>0</v>
      </c>
      <c r="F9" s="124">
        <f t="shared" si="0"/>
        <v>0</v>
      </c>
      <c r="G9" s="124"/>
      <c r="H9" s="158">
        <v>0</v>
      </c>
      <c r="I9" s="158">
        <v>0</v>
      </c>
      <c r="J9" s="158">
        <v>0</v>
      </c>
      <c r="K9" s="158">
        <v>0</v>
      </c>
      <c r="L9" s="158">
        <f t="shared" si="1"/>
        <v>0</v>
      </c>
      <c r="M9" s="158"/>
      <c r="N9" s="158">
        <v>0</v>
      </c>
      <c r="O9" s="158">
        <v>0</v>
      </c>
      <c r="P9" s="158">
        <v>0</v>
      </c>
      <c r="Q9" s="158">
        <v>0</v>
      </c>
      <c r="R9" s="158">
        <f t="shared" si="2"/>
        <v>0</v>
      </c>
      <c r="S9" s="122" t="s">
        <v>7</v>
      </c>
      <c r="T9" s="124">
        <v>9</v>
      </c>
      <c r="U9" s="124">
        <v>0</v>
      </c>
      <c r="V9" s="124">
        <v>0</v>
      </c>
      <c r="W9" s="124">
        <v>0</v>
      </c>
      <c r="X9" s="124">
        <f t="shared" si="3"/>
        <v>9</v>
      </c>
      <c r="Y9" s="124"/>
      <c r="Z9" s="124">
        <v>34</v>
      </c>
      <c r="AA9" s="124">
        <v>2</v>
      </c>
      <c r="AB9" s="124">
        <v>0</v>
      </c>
      <c r="AC9" s="124">
        <v>1</v>
      </c>
      <c r="AD9" s="124">
        <f t="shared" si="4"/>
        <v>37</v>
      </c>
      <c r="AE9" s="124"/>
      <c r="AF9" s="124">
        <v>12</v>
      </c>
      <c r="AG9" s="124">
        <v>0</v>
      </c>
      <c r="AH9" s="124">
        <v>0</v>
      </c>
      <c r="AI9" s="124">
        <v>0</v>
      </c>
      <c r="AJ9" s="124">
        <f t="shared" si="5"/>
        <v>12</v>
      </c>
    </row>
    <row r="10" spans="1:36" ht="21.95" customHeight="1" x14ac:dyDescent="0.2">
      <c r="A10" s="122" t="s">
        <v>8</v>
      </c>
      <c r="B10" s="124">
        <v>5</v>
      </c>
      <c r="C10" s="124">
        <v>0</v>
      </c>
      <c r="D10" s="124">
        <v>0</v>
      </c>
      <c r="E10" s="124">
        <v>1</v>
      </c>
      <c r="F10" s="124">
        <f t="shared" si="0"/>
        <v>6</v>
      </c>
      <c r="G10" s="124"/>
      <c r="H10" s="158">
        <v>2</v>
      </c>
      <c r="I10" s="158">
        <v>0</v>
      </c>
      <c r="J10" s="158">
        <v>0</v>
      </c>
      <c r="K10" s="158">
        <v>0</v>
      </c>
      <c r="L10" s="158">
        <f t="shared" si="1"/>
        <v>2</v>
      </c>
      <c r="M10" s="158"/>
      <c r="N10" s="158">
        <v>0</v>
      </c>
      <c r="O10" s="158">
        <v>0</v>
      </c>
      <c r="P10" s="158">
        <v>0</v>
      </c>
      <c r="Q10" s="158">
        <v>0</v>
      </c>
      <c r="R10" s="158">
        <f t="shared" si="2"/>
        <v>0</v>
      </c>
      <c r="S10" s="122" t="s">
        <v>8</v>
      </c>
      <c r="T10" s="124">
        <v>30</v>
      </c>
      <c r="U10" s="124">
        <v>0</v>
      </c>
      <c r="V10" s="124">
        <v>0</v>
      </c>
      <c r="W10" s="124">
        <v>0</v>
      </c>
      <c r="X10" s="124">
        <f t="shared" si="3"/>
        <v>30</v>
      </c>
      <c r="Y10" s="124"/>
      <c r="Z10" s="124">
        <v>35.999999999999993</v>
      </c>
      <c r="AA10" s="124">
        <v>13.000000000000002</v>
      </c>
      <c r="AB10" s="124">
        <v>39.000000000000014</v>
      </c>
      <c r="AC10" s="124">
        <v>170.99999999999991</v>
      </c>
      <c r="AD10" s="124">
        <f t="shared" si="4"/>
        <v>258.99999999999989</v>
      </c>
      <c r="AE10" s="124"/>
      <c r="AF10" s="124">
        <v>815.00000000000011</v>
      </c>
      <c r="AG10" s="124">
        <v>50.000000000000028</v>
      </c>
      <c r="AH10" s="124">
        <v>3.9999999999999987</v>
      </c>
      <c r="AI10" s="124">
        <v>19</v>
      </c>
      <c r="AJ10" s="124">
        <f t="shared" si="5"/>
        <v>888.00000000000011</v>
      </c>
    </row>
    <row r="11" spans="1:36" ht="21.95" customHeight="1" x14ac:dyDescent="0.2">
      <c r="A11" s="122" t="s">
        <v>9</v>
      </c>
      <c r="B11" s="124">
        <v>0</v>
      </c>
      <c r="C11" s="124">
        <v>0</v>
      </c>
      <c r="D11" s="124">
        <v>0</v>
      </c>
      <c r="E11" s="124">
        <v>0</v>
      </c>
      <c r="F11" s="124">
        <f t="shared" si="0"/>
        <v>0</v>
      </c>
      <c r="G11" s="124"/>
      <c r="H11" s="158">
        <v>0</v>
      </c>
      <c r="I11" s="158">
        <v>0</v>
      </c>
      <c r="J11" s="158">
        <v>0</v>
      </c>
      <c r="K11" s="158">
        <v>0</v>
      </c>
      <c r="L11" s="158">
        <f t="shared" si="1"/>
        <v>0</v>
      </c>
      <c r="M11" s="158"/>
      <c r="N11" s="158">
        <v>0</v>
      </c>
      <c r="O11" s="158">
        <v>0</v>
      </c>
      <c r="P11" s="158">
        <v>0</v>
      </c>
      <c r="Q11" s="158">
        <v>0</v>
      </c>
      <c r="R11" s="158">
        <f t="shared" si="2"/>
        <v>0</v>
      </c>
      <c r="S11" s="122" t="s">
        <v>9</v>
      </c>
      <c r="T11" s="124">
        <v>2</v>
      </c>
      <c r="U11" s="124">
        <v>0</v>
      </c>
      <c r="V11" s="124">
        <v>0</v>
      </c>
      <c r="W11" s="124">
        <v>0</v>
      </c>
      <c r="X11" s="124">
        <f t="shared" si="3"/>
        <v>2</v>
      </c>
      <c r="Y11" s="124"/>
      <c r="Z11" s="124">
        <v>79</v>
      </c>
      <c r="AA11" s="124">
        <v>6</v>
      </c>
      <c r="AB11" s="124">
        <v>0</v>
      </c>
      <c r="AC11" s="124">
        <v>2</v>
      </c>
      <c r="AD11" s="124">
        <f t="shared" si="4"/>
        <v>87</v>
      </c>
      <c r="AE11" s="124"/>
      <c r="AF11" s="124">
        <v>505.00000000000006</v>
      </c>
      <c r="AG11" s="124">
        <v>93.999999999999986</v>
      </c>
      <c r="AH11" s="124">
        <v>0</v>
      </c>
      <c r="AI11" s="124">
        <v>0</v>
      </c>
      <c r="AJ11" s="124">
        <f t="shared" si="5"/>
        <v>599</v>
      </c>
    </row>
    <row r="12" spans="1:36" ht="21.95" customHeight="1" x14ac:dyDescent="0.2">
      <c r="A12" s="122" t="s">
        <v>10</v>
      </c>
      <c r="B12" s="124">
        <v>2</v>
      </c>
      <c r="C12" s="124">
        <v>0</v>
      </c>
      <c r="D12" s="124">
        <v>0</v>
      </c>
      <c r="E12" s="124">
        <v>0</v>
      </c>
      <c r="F12" s="124">
        <f t="shared" si="0"/>
        <v>2</v>
      </c>
      <c r="G12" s="124"/>
      <c r="H12" s="158">
        <v>0</v>
      </c>
      <c r="I12" s="158">
        <v>0</v>
      </c>
      <c r="J12" s="158">
        <v>0</v>
      </c>
      <c r="K12" s="158">
        <v>0</v>
      </c>
      <c r="L12" s="158">
        <f t="shared" si="1"/>
        <v>0</v>
      </c>
      <c r="M12" s="158"/>
      <c r="N12" s="158">
        <v>0</v>
      </c>
      <c r="O12" s="158">
        <v>0</v>
      </c>
      <c r="P12" s="158">
        <v>0</v>
      </c>
      <c r="Q12" s="158">
        <v>0</v>
      </c>
      <c r="R12" s="158">
        <f t="shared" si="2"/>
        <v>0</v>
      </c>
      <c r="S12" s="122" t="s">
        <v>10</v>
      </c>
      <c r="T12" s="124">
        <v>4</v>
      </c>
      <c r="U12" s="124">
        <v>2</v>
      </c>
      <c r="V12" s="124">
        <v>0</v>
      </c>
      <c r="W12" s="124">
        <v>0</v>
      </c>
      <c r="X12" s="124">
        <f t="shared" si="3"/>
        <v>6</v>
      </c>
      <c r="Y12" s="124"/>
      <c r="Z12" s="124">
        <v>21.999999999999996</v>
      </c>
      <c r="AA12" s="124">
        <v>11.999999999999998</v>
      </c>
      <c r="AB12" s="124">
        <v>0</v>
      </c>
      <c r="AC12" s="124">
        <v>0</v>
      </c>
      <c r="AD12" s="124">
        <f t="shared" si="4"/>
        <v>33.999999999999993</v>
      </c>
      <c r="AE12" s="124"/>
      <c r="AF12" s="124">
        <v>65</v>
      </c>
      <c r="AG12" s="124">
        <v>0</v>
      </c>
      <c r="AH12" s="124">
        <v>0</v>
      </c>
      <c r="AI12" s="124">
        <v>5</v>
      </c>
      <c r="AJ12" s="124">
        <f t="shared" si="5"/>
        <v>70</v>
      </c>
    </row>
    <row r="13" spans="1:36" ht="21.95" customHeight="1" x14ac:dyDescent="0.2">
      <c r="A13" s="122" t="s">
        <v>11</v>
      </c>
      <c r="B13" s="124">
        <v>1</v>
      </c>
      <c r="C13" s="124">
        <v>0</v>
      </c>
      <c r="D13" s="124">
        <v>0</v>
      </c>
      <c r="E13" s="124">
        <v>0</v>
      </c>
      <c r="F13" s="124">
        <f t="shared" si="0"/>
        <v>1</v>
      </c>
      <c r="G13" s="124"/>
      <c r="H13" s="158">
        <v>1</v>
      </c>
      <c r="I13" s="158">
        <v>0</v>
      </c>
      <c r="J13" s="158">
        <v>0</v>
      </c>
      <c r="K13" s="158">
        <v>0</v>
      </c>
      <c r="L13" s="158">
        <f t="shared" si="1"/>
        <v>1</v>
      </c>
      <c r="M13" s="158"/>
      <c r="N13" s="158">
        <v>0</v>
      </c>
      <c r="O13" s="158">
        <v>0</v>
      </c>
      <c r="P13" s="158">
        <v>0</v>
      </c>
      <c r="Q13" s="158">
        <v>0</v>
      </c>
      <c r="R13" s="158">
        <f t="shared" si="2"/>
        <v>0</v>
      </c>
      <c r="S13" s="122" t="s">
        <v>11</v>
      </c>
      <c r="T13" s="124">
        <v>0</v>
      </c>
      <c r="U13" s="124">
        <v>0</v>
      </c>
      <c r="V13" s="124">
        <v>0</v>
      </c>
      <c r="W13" s="124">
        <v>0</v>
      </c>
      <c r="X13" s="124">
        <f t="shared" si="3"/>
        <v>0</v>
      </c>
      <c r="Y13" s="124"/>
      <c r="Z13" s="124">
        <v>24.000000000000011</v>
      </c>
      <c r="AA13" s="124">
        <v>24</v>
      </c>
      <c r="AB13" s="124">
        <v>0</v>
      </c>
      <c r="AC13" s="124">
        <v>0</v>
      </c>
      <c r="AD13" s="124">
        <f t="shared" si="4"/>
        <v>48.000000000000014</v>
      </c>
      <c r="AE13" s="124"/>
      <c r="AF13" s="124">
        <v>0</v>
      </c>
      <c r="AG13" s="124">
        <v>0</v>
      </c>
      <c r="AH13" s="124">
        <v>0</v>
      </c>
      <c r="AI13" s="124">
        <v>0</v>
      </c>
      <c r="AJ13" s="124">
        <f t="shared" si="5"/>
        <v>0</v>
      </c>
    </row>
    <row r="14" spans="1:36" ht="21.95" customHeight="1" x14ac:dyDescent="0.2">
      <c r="A14" s="122" t="s">
        <v>12</v>
      </c>
      <c r="B14" s="124">
        <v>3</v>
      </c>
      <c r="C14" s="124">
        <v>0</v>
      </c>
      <c r="D14" s="124">
        <v>0</v>
      </c>
      <c r="E14" s="124">
        <v>0</v>
      </c>
      <c r="F14" s="124">
        <f t="shared" si="0"/>
        <v>3</v>
      </c>
      <c r="G14" s="124"/>
      <c r="H14" s="158">
        <v>8</v>
      </c>
      <c r="I14" s="158">
        <v>0</v>
      </c>
      <c r="J14" s="158">
        <v>0</v>
      </c>
      <c r="K14" s="158">
        <v>0</v>
      </c>
      <c r="L14" s="158">
        <f t="shared" si="1"/>
        <v>8</v>
      </c>
      <c r="M14" s="158"/>
      <c r="N14" s="158">
        <v>0</v>
      </c>
      <c r="O14" s="158">
        <v>0</v>
      </c>
      <c r="P14" s="158">
        <v>0</v>
      </c>
      <c r="Q14" s="158">
        <v>0</v>
      </c>
      <c r="R14" s="158">
        <f t="shared" si="2"/>
        <v>0</v>
      </c>
      <c r="S14" s="122" t="s">
        <v>12</v>
      </c>
      <c r="T14" s="124">
        <v>4</v>
      </c>
      <c r="U14" s="124">
        <v>0</v>
      </c>
      <c r="V14" s="124">
        <v>0</v>
      </c>
      <c r="W14" s="124">
        <v>0</v>
      </c>
      <c r="X14" s="124">
        <f t="shared" si="3"/>
        <v>4</v>
      </c>
      <c r="Y14" s="124"/>
      <c r="Z14" s="124">
        <v>14.999999999999998</v>
      </c>
      <c r="AA14" s="124">
        <v>1</v>
      </c>
      <c r="AB14" s="124">
        <v>0</v>
      </c>
      <c r="AC14" s="124">
        <v>0</v>
      </c>
      <c r="AD14" s="124">
        <f t="shared" si="4"/>
        <v>15.999999999999998</v>
      </c>
      <c r="AE14" s="124"/>
      <c r="AF14" s="124">
        <v>121</v>
      </c>
      <c r="AG14" s="124">
        <v>0</v>
      </c>
      <c r="AH14" s="124">
        <v>0</v>
      </c>
      <c r="AI14" s="124">
        <v>0</v>
      </c>
      <c r="AJ14" s="124">
        <f t="shared" si="5"/>
        <v>121</v>
      </c>
    </row>
    <row r="15" spans="1:36" ht="21.95" customHeight="1" x14ac:dyDescent="0.2">
      <c r="A15" s="122" t="s">
        <v>13</v>
      </c>
      <c r="B15" s="124">
        <v>0</v>
      </c>
      <c r="C15" s="124">
        <v>0</v>
      </c>
      <c r="D15" s="124">
        <v>0</v>
      </c>
      <c r="E15" s="124">
        <v>0</v>
      </c>
      <c r="F15" s="124">
        <f t="shared" si="0"/>
        <v>0</v>
      </c>
      <c r="G15" s="124"/>
      <c r="H15" s="158">
        <v>0</v>
      </c>
      <c r="I15" s="158">
        <v>0</v>
      </c>
      <c r="J15" s="158">
        <v>0</v>
      </c>
      <c r="K15" s="158">
        <v>0</v>
      </c>
      <c r="L15" s="158">
        <f t="shared" si="1"/>
        <v>0</v>
      </c>
      <c r="M15" s="158"/>
      <c r="N15" s="158">
        <v>0</v>
      </c>
      <c r="O15" s="158">
        <v>0</v>
      </c>
      <c r="P15" s="158">
        <v>0</v>
      </c>
      <c r="Q15" s="158">
        <v>0</v>
      </c>
      <c r="R15" s="158">
        <f t="shared" si="2"/>
        <v>0</v>
      </c>
      <c r="S15" s="122" t="s">
        <v>13</v>
      </c>
      <c r="T15" s="124">
        <v>0</v>
      </c>
      <c r="U15" s="124">
        <v>0</v>
      </c>
      <c r="V15" s="124">
        <v>0</v>
      </c>
      <c r="W15" s="124">
        <v>0</v>
      </c>
      <c r="X15" s="124">
        <f t="shared" si="3"/>
        <v>0</v>
      </c>
      <c r="Y15" s="124"/>
      <c r="Z15" s="124">
        <v>23</v>
      </c>
      <c r="AA15" s="124">
        <v>9</v>
      </c>
      <c r="AB15" s="124">
        <v>2.0000000000000004</v>
      </c>
      <c r="AC15" s="124">
        <v>1.0000000000000002</v>
      </c>
      <c r="AD15" s="124">
        <f t="shared" si="4"/>
        <v>35</v>
      </c>
      <c r="AE15" s="124"/>
      <c r="AF15" s="124">
        <v>288.99999999999994</v>
      </c>
      <c r="AG15" s="124">
        <v>24.999999999999996</v>
      </c>
      <c r="AH15" s="124">
        <v>7.9999999999999991</v>
      </c>
      <c r="AI15" s="124">
        <v>62.999999999999986</v>
      </c>
      <c r="AJ15" s="124">
        <f t="shared" si="5"/>
        <v>384.99999999999994</v>
      </c>
    </row>
    <row r="16" spans="1:36" ht="21.95" customHeight="1" x14ac:dyDescent="0.2">
      <c r="A16" s="122" t="s">
        <v>14</v>
      </c>
      <c r="B16" s="124">
        <v>0</v>
      </c>
      <c r="C16" s="124">
        <v>0</v>
      </c>
      <c r="D16" s="124">
        <v>0</v>
      </c>
      <c r="E16" s="124">
        <v>0</v>
      </c>
      <c r="F16" s="124">
        <f t="shared" si="0"/>
        <v>0</v>
      </c>
      <c r="G16" s="124"/>
      <c r="H16" s="158">
        <v>0</v>
      </c>
      <c r="I16" s="158">
        <v>0</v>
      </c>
      <c r="J16" s="158">
        <v>0</v>
      </c>
      <c r="K16" s="158">
        <v>0</v>
      </c>
      <c r="L16" s="158">
        <f t="shared" si="1"/>
        <v>0</v>
      </c>
      <c r="M16" s="158"/>
      <c r="N16" s="158">
        <v>0</v>
      </c>
      <c r="O16" s="158">
        <v>0</v>
      </c>
      <c r="P16" s="158">
        <v>0</v>
      </c>
      <c r="Q16" s="158">
        <v>0</v>
      </c>
      <c r="R16" s="158">
        <f t="shared" si="2"/>
        <v>0</v>
      </c>
      <c r="S16" s="122" t="s">
        <v>14</v>
      </c>
      <c r="T16" s="124">
        <v>0</v>
      </c>
      <c r="U16" s="124">
        <v>0</v>
      </c>
      <c r="V16" s="124">
        <v>0</v>
      </c>
      <c r="W16" s="124">
        <v>0</v>
      </c>
      <c r="X16" s="124">
        <f t="shared" si="3"/>
        <v>0</v>
      </c>
      <c r="Y16" s="124"/>
      <c r="Z16" s="124">
        <v>70</v>
      </c>
      <c r="AA16" s="124">
        <v>19.999999999999996</v>
      </c>
      <c r="AB16" s="124">
        <v>1.0000000000000007</v>
      </c>
      <c r="AC16" s="124">
        <v>7.0000000000000018</v>
      </c>
      <c r="AD16" s="124">
        <f t="shared" si="4"/>
        <v>98</v>
      </c>
      <c r="AE16" s="124"/>
      <c r="AF16" s="124">
        <v>121.00000000000001</v>
      </c>
      <c r="AG16" s="124">
        <v>7.0000000000000018</v>
      </c>
      <c r="AH16" s="124">
        <v>0</v>
      </c>
      <c r="AI16" s="124">
        <v>1.0000000000000007</v>
      </c>
      <c r="AJ16" s="124">
        <f t="shared" si="5"/>
        <v>129.00000000000003</v>
      </c>
    </row>
    <row r="17" spans="1:36" ht="21.95" customHeight="1" x14ac:dyDescent="0.2">
      <c r="A17" s="122" t="s">
        <v>15</v>
      </c>
      <c r="B17" s="124">
        <v>1</v>
      </c>
      <c r="C17" s="124">
        <v>0</v>
      </c>
      <c r="D17" s="124">
        <v>0</v>
      </c>
      <c r="E17" s="124">
        <v>0</v>
      </c>
      <c r="F17" s="124">
        <f t="shared" si="0"/>
        <v>1</v>
      </c>
      <c r="G17" s="124"/>
      <c r="H17" s="158">
        <v>1</v>
      </c>
      <c r="I17" s="158">
        <v>0</v>
      </c>
      <c r="J17" s="158">
        <v>0</v>
      </c>
      <c r="K17" s="158">
        <v>0</v>
      </c>
      <c r="L17" s="158">
        <f t="shared" si="1"/>
        <v>1</v>
      </c>
      <c r="M17" s="158"/>
      <c r="N17" s="158">
        <v>0</v>
      </c>
      <c r="O17" s="158">
        <v>0</v>
      </c>
      <c r="P17" s="158">
        <v>0</v>
      </c>
      <c r="Q17" s="158">
        <v>0</v>
      </c>
      <c r="R17" s="158">
        <f t="shared" si="2"/>
        <v>0</v>
      </c>
      <c r="S17" s="122" t="s">
        <v>15</v>
      </c>
      <c r="T17" s="124">
        <v>2</v>
      </c>
      <c r="U17" s="124">
        <v>0</v>
      </c>
      <c r="V17" s="124">
        <v>0</v>
      </c>
      <c r="W17" s="124">
        <v>0</v>
      </c>
      <c r="X17" s="124">
        <f t="shared" si="3"/>
        <v>2</v>
      </c>
      <c r="Y17" s="124"/>
      <c r="Z17" s="124">
        <v>92.000000000000014</v>
      </c>
      <c r="AA17" s="124">
        <v>0.99999999999999989</v>
      </c>
      <c r="AB17" s="124">
        <v>0</v>
      </c>
      <c r="AC17" s="124">
        <v>23.999999999999996</v>
      </c>
      <c r="AD17" s="124">
        <f t="shared" si="4"/>
        <v>117.00000000000001</v>
      </c>
      <c r="AE17" s="124"/>
      <c r="AF17" s="124">
        <v>8</v>
      </c>
      <c r="AG17" s="124">
        <v>0</v>
      </c>
      <c r="AH17" s="124">
        <v>0</v>
      </c>
      <c r="AI17" s="124">
        <v>3</v>
      </c>
      <c r="AJ17" s="124">
        <f t="shared" si="5"/>
        <v>11</v>
      </c>
    </row>
    <row r="18" spans="1:36" ht="21.95" customHeight="1" x14ac:dyDescent="0.2">
      <c r="A18" s="122" t="s">
        <v>16</v>
      </c>
      <c r="B18" s="124">
        <v>0</v>
      </c>
      <c r="C18" s="124">
        <v>0</v>
      </c>
      <c r="D18" s="124">
        <v>0</v>
      </c>
      <c r="E18" s="124">
        <v>0</v>
      </c>
      <c r="F18" s="124">
        <f t="shared" si="0"/>
        <v>0</v>
      </c>
      <c r="G18" s="124"/>
      <c r="H18" s="158">
        <v>0</v>
      </c>
      <c r="I18" s="158">
        <v>0</v>
      </c>
      <c r="J18" s="158">
        <v>0</v>
      </c>
      <c r="K18" s="158">
        <v>0</v>
      </c>
      <c r="L18" s="158">
        <f t="shared" si="1"/>
        <v>0</v>
      </c>
      <c r="M18" s="158"/>
      <c r="N18" s="158">
        <v>0</v>
      </c>
      <c r="O18" s="158">
        <v>0</v>
      </c>
      <c r="P18" s="158">
        <v>0</v>
      </c>
      <c r="Q18" s="158">
        <v>0</v>
      </c>
      <c r="R18" s="158">
        <f t="shared" si="2"/>
        <v>0</v>
      </c>
      <c r="S18" s="122" t="s">
        <v>16</v>
      </c>
      <c r="T18" s="124">
        <v>0</v>
      </c>
      <c r="U18" s="124">
        <v>0</v>
      </c>
      <c r="V18" s="124">
        <v>0</v>
      </c>
      <c r="W18" s="124">
        <v>0</v>
      </c>
      <c r="X18" s="124">
        <f t="shared" si="3"/>
        <v>0</v>
      </c>
      <c r="Y18" s="124"/>
      <c r="Z18" s="124">
        <v>30.999999999999996</v>
      </c>
      <c r="AA18" s="124">
        <v>2</v>
      </c>
      <c r="AB18" s="124">
        <v>0</v>
      </c>
      <c r="AC18" s="124">
        <v>0</v>
      </c>
      <c r="AD18" s="124">
        <f t="shared" si="4"/>
        <v>33</v>
      </c>
      <c r="AE18" s="124"/>
      <c r="AF18" s="124">
        <v>209</v>
      </c>
      <c r="AG18" s="124">
        <v>20.000000000000004</v>
      </c>
      <c r="AH18" s="124">
        <v>10.000000000000002</v>
      </c>
      <c r="AI18" s="124">
        <v>0</v>
      </c>
      <c r="AJ18" s="124">
        <f t="shared" si="5"/>
        <v>239</v>
      </c>
    </row>
    <row r="19" spans="1:36" ht="21.95" customHeight="1" x14ac:dyDescent="0.2">
      <c r="A19" s="122" t="s">
        <v>17</v>
      </c>
      <c r="B19" s="124">
        <v>0</v>
      </c>
      <c r="C19" s="124">
        <v>0</v>
      </c>
      <c r="D19" s="124">
        <v>0</v>
      </c>
      <c r="E19" s="124">
        <v>0</v>
      </c>
      <c r="F19" s="124">
        <f t="shared" si="0"/>
        <v>0</v>
      </c>
      <c r="G19" s="124"/>
      <c r="H19" s="158">
        <v>0</v>
      </c>
      <c r="I19" s="158">
        <v>0</v>
      </c>
      <c r="J19" s="158">
        <v>0</v>
      </c>
      <c r="K19" s="158">
        <v>0</v>
      </c>
      <c r="L19" s="158">
        <f t="shared" si="1"/>
        <v>0</v>
      </c>
      <c r="M19" s="158"/>
      <c r="N19" s="158">
        <v>0</v>
      </c>
      <c r="O19" s="158">
        <v>0</v>
      </c>
      <c r="P19" s="158">
        <v>0</v>
      </c>
      <c r="Q19" s="158">
        <v>0</v>
      </c>
      <c r="R19" s="158">
        <f t="shared" si="2"/>
        <v>0</v>
      </c>
      <c r="S19" s="122" t="s">
        <v>17</v>
      </c>
      <c r="T19" s="124">
        <v>0</v>
      </c>
      <c r="U19" s="124">
        <v>0</v>
      </c>
      <c r="V19" s="124">
        <v>0</v>
      </c>
      <c r="W19" s="124">
        <v>0</v>
      </c>
      <c r="X19" s="124">
        <f t="shared" si="3"/>
        <v>0</v>
      </c>
      <c r="Y19" s="124"/>
      <c r="Z19" s="124">
        <v>62</v>
      </c>
      <c r="AA19" s="124">
        <v>4.9999999999999991</v>
      </c>
      <c r="AB19" s="124">
        <v>0</v>
      </c>
      <c r="AC19" s="124">
        <v>1</v>
      </c>
      <c r="AD19" s="124">
        <f t="shared" si="4"/>
        <v>68</v>
      </c>
      <c r="AE19" s="124"/>
      <c r="AF19" s="124">
        <v>0</v>
      </c>
      <c r="AG19" s="124">
        <v>0</v>
      </c>
      <c r="AH19" s="124">
        <v>0</v>
      </c>
      <c r="AI19" s="124">
        <v>0</v>
      </c>
      <c r="AJ19" s="124">
        <f t="shared" si="5"/>
        <v>0</v>
      </c>
    </row>
    <row r="20" spans="1:36" ht="21.95" customHeight="1" x14ac:dyDescent="0.2">
      <c r="A20" s="123" t="s">
        <v>18</v>
      </c>
      <c r="B20" s="126">
        <v>0</v>
      </c>
      <c r="C20" s="124">
        <v>0</v>
      </c>
      <c r="D20" s="124">
        <v>0</v>
      </c>
      <c r="E20" s="124">
        <v>0</v>
      </c>
      <c r="F20" s="136">
        <f t="shared" si="0"/>
        <v>0</v>
      </c>
      <c r="G20" s="136"/>
      <c r="H20" s="159">
        <v>3</v>
      </c>
      <c r="I20" s="159">
        <v>0</v>
      </c>
      <c r="J20" s="159">
        <v>0</v>
      </c>
      <c r="K20" s="159">
        <v>0</v>
      </c>
      <c r="L20" s="159">
        <f t="shared" si="1"/>
        <v>3</v>
      </c>
      <c r="M20" s="159"/>
      <c r="N20" s="158">
        <v>0</v>
      </c>
      <c r="O20" s="158">
        <v>0</v>
      </c>
      <c r="P20" s="158">
        <v>0</v>
      </c>
      <c r="Q20" s="158">
        <v>0</v>
      </c>
      <c r="R20" s="159">
        <f t="shared" si="2"/>
        <v>0</v>
      </c>
      <c r="S20" s="123" t="s">
        <v>18</v>
      </c>
      <c r="T20" s="126">
        <v>7</v>
      </c>
      <c r="U20" s="126">
        <v>0</v>
      </c>
      <c r="V20" s="126">
        <v>0</v>
      </c>
      <c r="W20" s="126">
        <v>0</v>
      </c>
      <c r="X20" s="126">
        <f t="shared" si="3"/>
        <v>7</v>
      </c>
      <c r="Y20" s="126"/>
      <c r="Z20" s="136">
        <v>40</v>
      </c>
      <c r="AA20" s="136">
        <v>0</v>
      </c>
      <c r="AB20" s="136">
        <v>0</v>
      </c>
      <c r="AC20" s="136">
        <v>1</v>
      </c>
      <c r="AD20" s="136">
        <f t="shared" si="4"/>
        <v>41</v>
      </c>
      <c r="AE20" s="136"/>
      <c r="AF20" s="136">
        <v>105.99999999999997</v>
      </c>
      <c r="AG20" s="136">
        <v>22</v>
      </c>
      <c r="AH20" s="136">
        <v>1</v>
      </c>
      <c r="AI20" s="136">
        <v>2.0000000000000004</v>
      </c>
      <c r="AJ20" s="136">
        <f t="shared" si="5"/>
        <v>130.99999999999997</v>
      </c>
    </row>
    <row r="21" spans="1:36" s="154" customFormat="1" ht="33.75" customHeight="1" thickBot="1" x14ac:dyDescent="0.25">
      <c r="A21" s="177" t="s">
        <v>177</v>
      </c>
      <c r="B21" s="184">
        <f>SUM(B6:B20)</f>
        <v>15</v>
      </c>
      <c r="C21" s="184">
        <f>SUM(C6:C20)</f>
        <v>0</v>
      </c>
      <c r="D21" s="184">
        <f>SUM(D6:D20)</f>
        <v>0</v>
      </c>
      <c r="E21" s="184">
        <f>SUM(E6:E20)</f>
        <v>1</v>
      </c>
      <c r="F21" s="184">
        <f t="shared" si="0"/>
        <v>16</v>
      </c>
      <c r="G21" s="184"/>
      <c r="H21" s="184">
        <f>SUM(H6:H20)</f>
        <v>26</v>
      </c>
      <c r="I21" s="184">
        <f>SUM(I6:I20)</f>
        <v>0</v>
      </c>
      <c r="J21" s="184">
        <f>SUM(J6:J20)</f>
        <v>0</v>
      </c>
      <c r="K21" s="184">
        <f>SUM(K6:K20)</f>
        <v>0</v>
      </c>
      <c r="L21" s="184">
        <f t="shared" si="1"/>
        <v>26</v>
      </c>
      <c r="M21" s="184"/>
      <c r="N21" s="184">
        <f>SUM(N6:N20)</f>
        <v>0</v>
      </c>
      <c r="O21" s="184">
        <f>SUM(O6:O20)</f>
        <v>0</v>
      </c>
      <c r="P21" s="184">
        <f>SUM(P6:P20)</f>
        <v>0</v>
      </c>
      <c r="Q21" s="184">
        <f>SUM(Q6:Q20)</f>
        <v>0</v>
      </c>
      <c r="R21" s="184">
        <f t="shared" si="2"/>
        <v>0</v>
      </c>
      <c r="S21" s="177" t="s">
        <v>177</v>
      </c>
      <c r="T21" s="185">
        <f>SUM(T6:T20)</f>
        <v>58</v>
      </c>
      <c r="U21" s="185">
        <f>SUM(U6:U20)</f>
        <v>3</v>
      </c>
      <c r="V21" s="185">
        <f>SUM(V6:V20)</f>
        <v>0</v>
      </c>
      <c r="W21" s="185">
        <f>SUM(W6:W20)</f>
        <v>0</v>
      </c>
      <c r="X21" s="185">
        <f t="shared" si="3"/>
        <v>61</v>
      </c>
      <c r="Y21" s="185"/>
      <c r="Z21" s="184">
        <f>SUM(Z6:Z20)</f>
        <v>721</v>
      </c>
      <c r="AA21" s="184">
        <f>SUM(AA6:AA20)</f>
        <v>121</v>
      </c>
      <c r="AB21" s="184">
        <f>SUM(AB6:AB20)</f>
        <v>42.000000000000014</v>
      </c>
      <c r="AC21" s="184">
        <f>SUM(AC6:AC20)</f>
        <v>230.99999999999991</v>
      </c>
      <c r="AD21" s="183">
        <f t="shared" si="4"/>
        <v>1115</v>
      </c>
      <c r="AE21" s="184"/>
      <c r="AF21" s="183">
        <f>SUM(AF6:AF20)</f>
        <v>2385.0000000000005</v>
      </c>
      <c r="AG21" s="184">
        <f>SUM(AG6:AG20)</f>
        <v>227</v>
      </c>
      <c r="AH21" s="184">
        <f>SUM(AH6:AH20)</f>
        <v>23</v>
      </c>
      <c r="AI21" s="184">
        <f>SUM(AI6:AI20)</f>
        <v>92.999999999999986</v>
      </c>
      <c r="AJ21" s="183">
        <f t="shared" si="5"/>
        <v>2728.0000000000005</v>
      </c>
    </row>
    <row r="22" spans="1:36" ht="15" thickTop="1" x14ac:dyDescent="0.2">
      <c r="R22" s="1" t="s">
        <v>27</v>
      </c>
    </row>
    <row r="23" spans="1:36" s="119" customFormat="1" x14ac:dyDescent="0.2">
      <c r="A23" s="37"/>
      <c r="R23" s="1"/>
    </row>
    <row r="24" spans="1:36" s="119" customFormat="1" ht="9.75" customHeight="1" x14ac:dyDescent="0.2">
      <c r="A24" s="37"/>
      <c r="R24" s="1"/>
    </row>
    <row r="25" spans="1:36" s="119" customFormat="1" ht="4.5" customHeight="1" x14ac:dyDescent="0.2">
      <c r="A25" s="37"/>
      <c r="R25" s="1"/>
    </row>
    <row r="26" spans="1:36" s="119" customFormat="1" x14ac:dyDescent="0.2">
      <c r="A26" s="37"/>
      <c r="R26" s="1"/>
    </row>
    <row r="27" spans="1:36" s="119" customFormat="1" ht="29.25" customHeight="1" x14ac:dyDescent="0.2">
      <c r="A27" s="232" t="s">
        <v>200</v>
      </c>
      <c r="B27" s="232"/>
      <c r="C27" s="232"/>
      <c r="D27" s="232"/>
      <c r="E27" s="232"/>
      <c r="F27" s="232"/>
      <c r="G27" s="117"/>
      <c r="H27" s="117"/>
      <c r="I27" s="117"/>
      <c r="J27" s="117"/>
      <c r="K27" s="150"/>
      <c r="L27" s="150"/>
      <c r="M27" s="232"/>
      <c r="N27" s="232"/>
      <c r="O27" s="232"/>
      <c r="P27" s="150"/>
      <c r="Q27" s="150"/>
      <c r="R27" s="206">
        <v>176</v>
      </c>
      <c r="S27" s="232" t="s">
        <v>200</v>
      </c>
      <c r="T27" s="232"/>
      <c r="U27" s="232"/>
      <c r="V27" s="232"/>
      <c r="W27" s="232"/>
      <c r="X27" s="232"/>
      <c r="Y27" s="117"/>
      <c r="Z27" s="117"/>
      <c r="AA27" s="117"/>
      <c r="AB27" s="117"/>
      <c r="AC27" s="150"/>
      <c r="AD27" s="150"/>
      <c r="AE27" s="232"/>
      <c r="AF27" s="232"/>
      <c r="AG27" s="232"/>
      <c r="AH27" s="150"/>
      <c r="AI27" s="150"/>
      <c r="AJ27" s="206">
        <v>177</v>
      </c>
    </row>
    <row r="33" spans="1:36" ht="15" thickBot="1" x14ac:dyDescent="0.25"/>
    <row r="34" spans="1:36" s="119" customFormat="1" ht="30.75" customHeight="1" thickTop="1" x14ac:dyDescent="0.2">
      <c r="A34" s="235" t="s">
        <v>0</v>
      </c>
      <c r="B34" s="225" t="s">
        <v>189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35" t="s">
        <v>0</v>
      </c>
      <c r="T34" s="227" t="s">
        <v>189</v>
      </c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</row>
    <row r="35" spans="1:36" s="119" customFormat="1" ht="23.25" customHeight="1" x14ac:dyDescent="0.2">
      <c r="A35" s="220"/>
      <c r="B35" s="238" t="s">
        <v>176</v>
      </c>
      <c r="C35" s="238"/>
      <c r="D35" s="238"/>
      <c r="E35" s="238"/>
      <c r="F35" s="238"/>
      <c r="G35" s="155"/>
      <c r="H35" s="238" t="s">
        <v>43</v>
      </c>
      <c r="I35" s="238"/>
      <c r="J35" s="238"/>
      <c r="K35" s="238"/>
      <c r="L35" s="238"/>
      <c r="M35" s="155"/>
      <c r="N35" s="238" t="s">
        <v>161</v>
      </c>
      <c r="O35" s="238"/>
      <c r="P35" s="238"/>
      <c r="Q35" s="238"/>
      <c r="R35" s="238"/>
      <c r="S35" s="220"/>
      <c r="T35" s="238" t="s">
        <v>163</v>
      </c>
      <c r="U35" s="238"/>
      <c r="V35" s="238"/>
      <c r="W35" s="238"/>
      <c r="X35" s="238"/>
      <c r="Y35" s="157"/>
      <c r="Z35" s="238" t="s">
        <v>162</v>
      </c>
      <c r="AA35" s="238"/>
      <c r="AB35" s="238"/>
      <c r="AC35" s="238"/>
      <c r="AD35" s="238"/>
      <c r="AE35" s="155"/>
      <c r="AF35" s="238" t="s">
        <v>142</v>
      </c>
      <c r="AG35" s="238"/>
      <c r="AH35" s="238"/>
      <c r="AI35" s="238"/>
      <c r="AJ35" s="238"/>
    </row>
    <row r="36" spans="1:36" s="119" customFormat="1" ht="27" customHeight="1" x14ac:dyDescent="0.2">
      <c r="A36" s="236"/>
      <c r="B36" s="152" t="s">
        <v>46</v>
      </c>
      <c r="C36" s="152" t="s">
        <v>47</v>
      </c>
      <c r="D36" s="152" t="s">
        <v>48</v>
      </c>
      <c r="E36" s="152" t="s">
        <v>49</v>
      </c>
      <c r="F36" s="130" t="s">
        <v>19</v>
      </c>
      <c r="G36" s="144"/>
      <c r="H36" s="152" t="s">
        <v>46</v>
      </c>
      <c r="I36" s="152" t="s">
        <v>47</v>
      </c>
      <c r="J36" s="152" t="s">
        <v>48</v>
      </c>
      <c r="K36" s="152" t="s">
        <v>49</v>
      </c>
      <c r="L36" s="130" t="s">
        <v>19</v>
      </c>
      <c r="M36" s="144"/>
      <c r="N36" s="152" t="s">
        <v>46</v>
      </c>
      <c r="O36" s="152" t="s">
        <v>47</v>
      </c>
      <c r="P36" s="152" t="s">
        <v>48</v>
      </c>
      <c r="Q36" s="152" t="s">
        <v>49</v>
      </c>
      <c r="R36" s="130" t="s">
        <v>19</v>
      </c>
      <c r="S36" s="237"/>
      <c r="T36" s="152" t="s">
        <v>46</v>
      </c>
      <c r="U36" s="152" t="s">
        <v>47</v>
      </c>
      <c r="V36" s="152" t="s">
        <v>48</v>
      </c>
      <c r="W36" s="152" t="s">
        <v>49</v>
      </c>
      <c r="X36" s="130" t="s">
        <v>19</v>
      </c>
      <c r="Y36" s="153"/>
      <c r="Z36" s="152" t="s">
        <v>46</v>
      </c>
      <c r="AA36" s="152" t="s">
        <v>47</v>
      </c>
      <c r="AB36" s="152" t="s">
        <v>48</v>
      </c>
      <c r="AC36" s="152" t="s">
        <v>49</v>
      </c>
      <c r="AD36" s="130" t="s">
        <v>19</v>
      </c>
      <c r="AE36" s="144"/>
      <c r="AF36" s="152" t="s">
        <v>46</v>
      </c>
      <c r="AG36" s="152" t="s">
        <v>47</v>
      </c>
      <c r="AH36" s="152" t="s">
        <v>48</v>
      </c>
      <c r="AI36" s="152" t="s">
        <v>49</v>
      </c>
      <c r="AJ36" s="130" t="s">
        <v>19</v>
      </c>
    </row>
    <row r="37" spans="1:36" s="119" customFormat="1" ht="21.95" customHeight="1" x14ac:dyDescent="0.2">
      <c r="A37" s="122" t="s">
        <v>2</v>
      </c>
      <c r="B37" s="124">
        <f>B6/$F6*100</f>
        <v>100</v>
      </c>
      <c r="C37" s="124">
        <f t="shared" ref="B37:F38" si="6">C6/$F6*100</f>
        <v>0</v>
      </c>
      <c r="D37" s="124">
        <f t="shared" si="6"/>
        <v>0</v>
      </c>
      <c r="E37" s="124">
        <f t="shared" si="6"/>
        <v>0</v>
      </c>
      <c r="F37" s="124">
        <f t="shared" si="6"/>
        <v>100</v>
      </c>
      <c r="G37" s="124"/>
      <c r="H37" s="158">
        <f>H6/$L6*100</f>
        <v>100</v>
      </c>
      <c r="I37" s="158">
        <f t="shared" ref="I37:M37" si="7">I6/$L6*100</f>
        <v>0</v>
      </c>
      <c r="J37" s="158">
        <f t="shared" si="7"/>
        <v>0</v>
      </c>
      <c r="K37" s="158">
        <f t="shared" si="7"/>
        <v>0</v>
      </c>
      <c r="L37" s="158">
        <f t="shared" si="7"/>
        <v>100</v>
      </c>
      <c r="M37" s="158">
        <f t="shared" si="7"/>
        <v>0</v>
      </c>
      <c r="N37" s="158" t="e">
        <f>N6/$R6*100</f>
        <v>#DIV/0!</v>
      </c>
      <c r="O37" s="158" t="e">
        <f t="shared" ref="O37:R37" si="8">O6/$R6*100</f>
        <v>#DIV/0!</v>
      </c>
      <c r="P37" s="158" t="e">
        <f t="shared" si="8"/>
        <v>#DIV/0!</v>
      </c>
      <c r="Q37" s="158" t="e">
        <f t="shared" si="8"/>
        <v>#DIV/0!</v>
      </c>
      <c r="R37" s="158" t="e">
        <f t="shared" si="8"/>
        <v>#DIV/0!</v>
      </c>
      <c r="S37" s="122" t="s">
        <v>2</v>
      </c>
      <c r="T37" s="173" t="e">
        <f>T6/$X6*100</f>
        <v>#DIV/0!</v>
      </c>
      <c r="U37" s="173" t="e">
        <f t="shared" ref="U37:X37" si="9">U6/$X6*100</f>
        <v>#DIV/0!</v>
      </c>
      <c r="V37" s="173" t="e">
        <f t="shared" si="9"/>
        <v>#DIV/0!</v>
      </c>
      <c r="W37" s="173" t="e">
        <f t="shared" si="9"/>
        <v>#DIV/0!</v>
      </c>
      <c r="X37" s="173" t="e">
        <f t="shared" si="9"/>
        <v>#DIV/0!</v>
      </c>
      <c r="Y37" s="122"/>
      <c r="Z37" s="124">
        <f>Z6/$AD6*100</f>
        <v>84.210526315789465</v>
      </c>
      <c r="AA37" s="124">
        <f t="shared" ref="AA37:AD37" si="10">AA6/$AD6*100</f>
        <v>12.631578947368425</v>
      </c>
      <c r="AB37" s="124">
        <f t="shared" si="10"/>
        <v>0</v>
      </c>
      <c r="AC37" s="124">
        <f t="shared" si="10"/>
        <v>3.1578947368421062</v>
      </c>
      <c r="AD37" s="124">
        <f t="shared" si="10"/>
        <v>100</v>
      </c>
      <c r="AE37" s="124"/>
      <c r="AF37" s="124">
        <f>AF6/$AJ6*100</f>
        <v>100</v>
      </c>
      <c r="AG37" s="124">
        <f t="shared" ref="AG37:AJ37" si="11">AG6/$AJ6*100</f>
        <v>0</v>
      </c>
      <c r="AH37" s="124">
        <f t="shared" si="11"/>
        <v>0</v>
      </c>
      <c r="AI37" s="124">
        <f t="shared" si="11"/>
        <v>0</v>
      </c>
      <c r="AJ37" s="124">
        <f t="shared" si="11"/>
        <v>100</v>
      </c>
    </row>
    <row r="38" spans="1:36" s="119" customFormat="1" ht="21.95" customHeight="1" x14ac:dyDescent="0.2">
      <c r="A38" s="122" t="s">
        <v>4</v>
      </c>
      <c r="B38" s="124" t="e">
        <f t="shared" si="6"/>
        <v>#DIV/0!</v>
      </c>
      <c r="C38" s="124" t="e">
        <f t="shared" si="6"/>
        <v>#DIV/0!</v>
      </c>
      <c r="D38" s="124" t="e">
        <f t="shared" si="6"/>
        <v>#DIV/0!</v>
      </c>
      <c r="E38" s="124" t="e">
        <f t="shared" si="6"/>
        <v>#DIV/0!</v>
      </c>
      <c r="F38" s="124" t="e">
        <f t="shared" si="6"/>
        <v>#DIV/0!</v>
      </c>
      <c r="G38" s="124"/>
      <c r="H38" s="158">
        <f t="shared" ref="H38:M38" si="12">H7/$L7*100</f>
        <v>100</v>
      </c>
      <c r="I38" s="158">
        <f t="shared" si="12"/>
        <v>0</v>
      </c>
      <c r="J38" s="158">
        <f t="shared" si="12"/>
        <v>0</v>
      </c>
      <c r="K38" s="158">
        <f t="shared" si="12"/>
        <v>0</v>
      </c>
      <c r="L38" s="158">
        <f t="shared" si="12"/>
        <v>100</v>
      </c>
      <c r="M38" s="158">
        <f t="shared" si="12"/>
        <v>0</v>
      </c>
      <c r="N38" s="158" t="e">
        <f t="shared" ref="N38:R38" si="13">N7/$R7*100</f>
        <v>#DIV/0!</v>
      </c>
      <c r="O38" s="158" t="e">
        <f t="shared" si="13"/>
        <v>#DIV/0!</v>
      </c>
      <c r="P38" s="158" t="e">
        <f t="shared" si="13"/>
        <v>#DIV/0!</v>
      </c>
      <c r="Q38" s="158" t="e">
        <f t="shared" si="13"/>
        <v>#DIV/0!</v>
      </c>
      <c r="R38" s="158" t="e">
        <f t="shared" si="13"/>
        <v>#DIV/0!</v>
      </c>
      <c r="S38" s="122" t="s">
        <v>4</v>
      </c>
      <c r="T38" s="173">
        <f t="shared" ref="T38:X38" si="14">T7/$X7*100</f>
        <v>0</v>
      </c>
      <c r="U38" s="173">
        <f t="shared" si="14"/>
        <v>100</v>
      </c>
      <c r="V38" s="173">
        <f t="shared" si="14"/>
        <v>0</v>
      </c>
      <c r="W38" s="173">
        <f t="shared" si="14"/>
        <v>0</v>
      </c>
      <c r="X38" s="173">
        <f t="shared" si="14"/>
        <v>100</v>
      </c>
      <c r="Y38" s="122"/>
      <c r="Z38" s="124">
        <f t="shared" ref="Z38:AD38" si="15">Z7/$AD7*100</f>
        <v>73.469387755102048</v>
      </c>
      <c r="AA38" s="124">
        <f t="shared" si="15"/>
        <v>26.530612244897966</v>
      </c>
      <c r="AB38" s="124">
        <f t="shared" si="15"/>
        <v>0</v>
      </c>
      <c r="AC38" s="124">
        <f t="shared" si="15"/>
        <v>0</v>
      </c>
      <c r="AD38" s="124">
        <f t="shared" si="15"/>
        <v>100</v>
      </c>
      <c r="AE38" s="124"/>
      <c r="AF38" s="124">
        <f t="shared" ref="AF38:AJ38" si="16">AF7/$AJ7*100</f>
        <v>100</v>
      </c>
      <c r="AG38" s="124">
        <f t="shared" si="16"/>
        <v>0</v>
      </c>
      <c r="AH38" s="124">
        <f t="shared" si="16"/>
        <v>0</v>
      </c>
      <c r="AI38" s="124">
        <f t="shared" si="16"/>
        <v>0</v>
      </c>
      <c r="AJ38" s="124">
        <f t="shared" si="16"/>
        <v>100</v>
      </c>
    </row>
    <row r="39" spans="1:36" s="119" customFormat="1" ht="21.95" customHeight="1" x14ac:dyDescent="0.2">
      <c r="A39" s="122" t="s">
        <v>6</v>
      </c>
      <c r="B39" s="124">
        <f t="shared" ref="B39:F39" si="17">B8/$F8*100</f>
        <v>100</v>
      </c>
      <c r="C39" s="124">
        <f t="shared" si="17"/>
        <v>0</v>
      </c>
      <c r="D39" s="124">
        <f t="shared" si="17"/>
        <v>0</v>
      </c>
      <c r="E39" s="124">
        <f t="shared" si="17"/>
        <v>0</v>
      </c>
      <c r="F39" s="124">
        <f t="shared" si="17"/>
        <v>100</v>
      </c>
      <c r="G39" s="124"/>
      <c r="H39" s="158">
        <f t="shared" ref="H39:M39" si="18">H8/$L8*100</f>
        <v>100</v>
      </c>
      <c r="I39" s="158">
        <f t="shared" si="18"/>
        <v>0</v>
      </c>
      <c r="J39" s="158">
        <f t="shared" si="18"/>
        <v>0</v>
      </c>
      <c r="K39" s="158">
        <f t="shared" si="18"/>
        <v>0</v>
      </c>
      <c r="L39" s="158">
        <f t="shared" si="18"/>
        <v>100</v>
      </c>
      <c r="M39" s="158">
        <f t="shared" si="18"/>
        <v>0</v>
      </c>
      <c r="N39" s="158" t="e">
        <f t="shared" ref="N39:R39" si="19">N8/$R8*100</f>
        <v>#DIV/0!</v>
      </c>
      <c r="O39" s="158" t="e">
        <f t="shared" si="19"/>
        <v>#DIV/0!</v>
      </c>
      <c r="P39" s="158" t="e">
        <f t="shared" si="19"/>
        <v>#DIV/0!</v>
      </c>
      <c r="Q39" s="158" t="e">
        <f t="shared" si="19"/>
        <v>#DIV/0!</v>
      </c>
      <c r="R39" s="158" t="e">
        <f t="shared" si="19"/>
        <v>#DIV/0!</v>
      </c>
      <c r="S39" s="122" t="s">
        <v>6</v>
      </c>
      <c r="T39" s="173" t="e">
        <f t="shared" ref="T39:X39" si="20">T8/$X8*100</f>
        <v>#DIV/0!</v>
      </c>
      <c r="U39" s="173" t="e">
        <f t="shared" si="20"/>
        <v>#DIV/0!</v>
      </c>
      <c r="V39" s="173" t="e">
        <f t="shared" si="20"/>
        <v>#DIV/0!</v>
      </c>
      <c r="W39" s="173" t="e">
        <f t="shared" si="20"/>
        <v>#DIV/0!</v>
      </c>
      <c r="X39" s="173" t="e">
        <f t="shared" si="20"/>
        <v>#DIV/0!</v>
      </c>
      <c r="Y39" s="122"/>
      <c r="Z39" s="124">
        <f t="shared" ref="Z39:AD39" si="21">Z8/$AD8*100</f>
        <v>78.571428571428555</v>
      </c>
      <c r="AA39" s="124">
        <f t="shared" si="21"/>
        <v>1.0204081632653061</v>
      </c>
      <c r="AB39" s="124">
        <f t="shared" si="21"/>
        <v>0</v>
      </c>
      <c r="AC39" s="124">
        <f t="shared" si="21"/>
        <v>20.408163265306133</v>
      </c>
      <c r="AD39" s="124">
        <f t="shared" si="21"/>
        <v>100</v>
      </c>
      <c r="AE39" s="124"/>
      <c r="AF39" s="124">
        <f t="shared" ref="AF39:AJ39" si="22">AF8/$AJ8*100</f>
        <v>92.857142857142861</v>
      </c>
      <c r="AG39" s="124">
        <f t="shared" si="22"/>
        <v>7.1428571428571441</v>
      </c>
      <c r="AH39" s="124">
        <f t="shared" si="22"/>
        <v>0</v>
      </c>
      <c r="AI39" s="124">
        <f t="shared" si="22"/>
        <v>0</v>
      </c>
      <c r="AJ39" s="124">
        <f t="shared" si="22"/>
        <v>100</v>
      </c>
    </row>
    <row r="40" spans="1:36" s="119" customFormat="1" ht="21.95" customHeight="1" x14ac:dyDescent="0.2">
      <c r="A40" s="122" t="s">
        <v>7</v>
      </c>
      <c r="B40" s="124" t="e">
        <f t="shared" ref="B40:F40" si="23">B9/$F9*100</f>
        <v>#DIV/0!</v>
      </c>
      <c r="C40" s="124" t="e">
        <f t="shared" si="23"/>
        <v>#DIV/0!</v>
      </c>
      <c r="D40" s="124" t="e">
        <f t="shared" si="23"/>
        <v>#DIV/0!</v>
      </c>
      <c r="E40" s="124" t="e">
        <f t="shared" si="23"/>
        <v>#DIV/0!</v>
      </c>
      <c r="F40" s="124" t="e">
        <f t="shared" si="23"/>
        <v>#DIV/0!</v>
      </c>
      <c r="G40" s="124"/>
      <c r="H40" s="158" t="e">
        <f t="shared" ref="H40:M40" si="24">H9/$L9*100</f>
        <v>#DIV/0!</v>
      </c>
      <c r="I40" s="158" t="e">
        <f t="shared" si="24"/>
        <v>#DIV/0!</v>
      </c>
      <c r="J40" s="158" t="e">
        <f t="shared" si="24"/>
        <v>#DIV/0!</v>
      </c>
      <c r="K40" s="158" t="e">
        <f t="shared" si="24"/>
        <v>#DIV/0!</v>
      </c>
      <c r="L40" s="158" t="e">
        <f t="shared" si="24"/>
        <v>#DIV/0!</v>
      </c>
      <c r="M40" s="158" t="e">
        <f t="shared" si="24"/>
        <v>#DIV/0!</v>
      </c>
      <c r="N40" s="158" t="e">
        <f t="shared" ref="N40:R40" si="25">N9/$R9*100</f>
        <v>#DIV/0!</v>
      </c>
      <c r="O40" s="158" t="e">
        <f t="shared" si="25"/>
        <v>#DIV/0!</v>
      </c>
      <c r="P40" s="158" t="e">
        <f t="shared" si="25"/>
        <v>#DIV/0!</v>
      </c>
      <c r="Q40" s="158" t="e">
        <f t="shared" si="25"/>
        <v>#DIV/0!</v>
      </c>
      <c r="R40" s="158" t="e">
        <f t="shared" si="25"/>
        <v>#DIV/0!</v>
      </c>
      <c r="S40" s="122" t="s">
        <v>7</v>
      </c>
      <c r="T40" s="173">
        <f t="shared" ref="T40:X40" si="26">T9/$X9*100</f>
        <v>100</v>
      </c>
      <c r="U40" s="173">
        <f t="shared" si="26"/>
        <v>0</v>
      </c>
      <c r="V40" s="173">
        <f t="shared" si="26"/>
        <v>0</v>
      </c>
      <c r="W40" s="173">
        <f t="shared" si="26"/>
        <v>0</v>
      </c>
      <c r="X40" s="173">
        <f t="shared" si="26"/>
        <v>100</v>
      </c>
      <c r="Y40" s="122"/>
      <c r="Z40" s="124">
        <f t="shared" ref="Z40:AD40" si="27">Z9/$AD9*100</f>
        <v>91.891891891891902</v>
      </c>
      <c r="AA40" s="124">
        <f t="shared" si="27"/>
        <v>5.4054054054054053</v>
      </c>
      <c r="AB40" s="124">
        <f t="shared" si="27"/>
        <v>0</v>
      </c>
      <c r="AC40" s="124">
        <f t="shared" si="27"/>
        <v>2.7027027027027026</v>
      </c>
      <c r="AD40" s="124">
        <f t="shared" si="27"/>
        <v>100</v>
      </c>
      <c r="AE40" s="124"/>
      <c r="AF40" s="124">
        <f t="shared" ref="AF40:AJ40" si="28">AF9/$AJ9*100</f>
        <v>100</v>
      </c>
      <c r="AG40" s="124">
        <f t="shared" si="28"/>
        <v>0</v>
      </c>
      <c r="AH40" s="124">
        <f t="shared" si="28"/>
        <v>0</v>
      </c>
      <c r="AI40" s="124">
        <f t="shared" si="28"/>
        <v>0</v>
      </c>
      <c r="AJ40" s="124">
        <f t="shared" si="28"/>
        <v>100</v>
      </c>
    </row>
    <row r="41" spans="1:36" s="119" customFormat="1" ht="21.95" customHeight="1" x14ac:dyDescent="0.2">
      <c r="A41" s="122" t="s">
        <v>8</v>
      </c>
      <c r="B41" s="124">
        <f t="shared" ref="B41:F41" si="29">B10/$F10*100</f>
        <v>83.333333333333343</v>
      </c>
      <c r="C41" s="124">
        <f t="shared" si="29"/>
        <v>0</v>
      </c>
      <c r="D41" s="124">
        <f t="shared" si="29"/>
        <v>0</v>
      </c>
      <c r="E41" s="124">
        <f t="shared" si="29"/>
        <v>16.666666666666664</v>
      </c>
      <c r="F41" s="124">
        <f t="shared" si="29"/>
        <v>100</v>
      </c>
      <c r="G41" s="124"/>
      <c r="H41" s="158">
        <f t="shared" ref="H41:M41" si="30">H10/$L10*100</f>
        <v>100</v>
      </c>
      <c r="I41" s="158">
        <f t="shared" si="30"/>
        <v>0</v>
      </c>
      <c r="J41" s="158">
        <f t="shared" si="30"/>
        <v>0</v>
      </c>
      <c r="K41" s="158">
        <f t="shared" si="30"/>
        <v>0</v>
      </c>
      <c r="L41" s="158">
        <f t="shared" si="30"/>
        <v>100</v>
      </c>
      <c r="M41" s="158">
        <f t="shared" si="30"/>
        <v>0</v>
      </c>
      <c r="N41" s="158" t="e">
        <f t="shared" ref="N41:R41" si="31">N10/$R10*100</f>
        <v>#DIV/0!</v>
      </c>
      <c r="O41" s="158" t="e">
        <f t="shared" si="31"/>
        <v>#DIV/0!</v>
      </c>
      <c r="P41" s="158" t="e">
        <f t="shared" si="31"/>
        <v>#DIV/0!</v>
      </c>
      <c r="Q41" s="158" t="e">
        <f t="shared" si="31"/>
        <v>#DIV/0!</v>
      </c>
      <c r="R41" s="158" t="e">
        <f t="shared" si="31"/>
        <v>#DIV/0!</v>
      </c>
      <c r="S41" s="122" t="s">
        <v>8</v>
      </c>
      <c r="T41" s="173">
        <f t="shared" ref="T41:X41" si="32">T10/$X10*100</f>
        <v>100</v>
      </c>
      <c r="U41" s="173">
        <f t="shared" si="32"/>
        <v>0</v>
      </c>
      <c r="V41" s="173">
        <f t="shared" si="32"/>
        <v>0</v>
      </c>
      <c r="W41" s="173">
        <f t="shared" si="32"/>
        <v>0</v>
      </c>
      <c r="X41" s="173">
        <f t="shared" si="32"/>
        <v>100</v>
      </c>
      <c r="Y41" s="122"/>
      <c r="Z41" s="124">
        <f t="shared" ref="Z41:AD41" si="33">Z10/$AD10*100</f>
        <v>13.899613899613902</v>
      </c>
      <c r="AA41" s="124">
        <f t="shared" si="33"/>
        <v>5.0193050193050226</v>
      </c>
      <c r="AB41" s="124">
        <f t="shared" si="33"/>
        <v>15.05791505791507</v>
      </c>
      <c r="AC41" s="124">
        <f t="shared" si="33"/>
        <v>66.023166023166027</v>
      </c>
      <c r="AD41" s="124">
        <f t="shared" si="33"/>
        <v>100</v>
      </c>
      <c r="AE41" s="124"/>
      <c r="AF41" s="124">
        <f t="shared" ref="AF41:AJ41" si="34">AF10/$AJ10*100</f>
        <v>91.77927927927928</v>
      </c>
      <c r="AG41" s="124">
        <f t="shared" si="34"/>
        <v>5.6306306306306331</v>
      </c>
      <c r="AH41" s="124">
        <f t="shared" si="34"/>
        <v>0.45045045045045029</v>
      </c>
      <c r="AI41" s="124">
        <f t="shared" si="34"/>
        <v>2.1396396396396393</v>
      </c>
      <c r="AJ41" s="124">
        <f t="shared" si="34"/>
        <v>100</v>
      </c>
    </row>
    <row r="42" spans="1:36" s="119" customFormat="1" ht="21.95" customHeight="1" x14ac:dyDescent="0.2">
      <c r="A42" s="122" t="s">
        <v>9</v>
      </c>
      <c r="B42" s="124" t="e">
        <f t="shared" ref="B42:F42" si="35">B11/$F11*100</f>
        <v>#DIV/0!</v>
      </c>
      <c r="C42" s="124" t="e">
        <f t="shared" si="35"/>
        <v>#DIV/0!</v>
      </c>
      <c r="D42" s="124" t="e">
        <f t="shared" si="35"/>
        <v>#DIV/0!</v>
      </c>
      <c r="E42" s="124" t="e">
        <f t="shared" si="35"/>
        <v>#DIV/0!</v>
      </c>
      <c r="F42" s="124" t="e">
        <f t="shared" si="35"/>
        <v>#DIV/0!</v>
      </c>
      <c r="G42" s="124"/>
      <c r="H42" s="158" t="e">
        <f t="shared" ref="H42:M42" si="36">H11/$L11*100</f>
        <v>#DIV/0!</v>
      </c>
      <c r="I42" s="158" t="e">
        <f t="shared" si="36"/>
        <v>#DIV/0!</v>
      </c>
      <c r="J42" s="158" t="e">
        <f t="shared" si="36"/>
        <v>#DIV/0!</v>
      </c>
      <c r="K42" s="158" t="e">
        <f t="shared" si="36"/>
        <v>#DIV/0!</v>
      </c>
      <c r="L42" s="158" t="e">
        <f t="shared" si="36"/>
        <v>#DIV/0!</v>
      </c>
      <c r="M42" s="158" t="e">
        <f t="shared" si="36"/>
        <v>#DIV/0!</v>
      </c>
      <c r="N42" s="158" t="e">
        <f t="shared" ref="N42:R42" si="37">N11/$R11*100</f>
        <v>#DIV/0!</v>
      </c>
      <c r="O42" s="158" t="e">
        <f t="shared" si="37"/>
        <v>#DIV/0!</v>
      </c>
      <c r="P42" s="158" t="e">
        <f t="shared" si="37"/>
        <v>#DIV/0!</v>
      </c>
      <c r="Q42" s="158" t="e">
        <f t="shared" si="37"/>
        <v>#DIV/0!</v>
      </c>
      <c r="R42" s="158" t="e">
        <f t="shared" si="37"/>
        <v>#DIV/0!</v>
      </c>
      <c r="S42" s="122" t="s">
        <v>9</v>
      </c>
      <c r="T42" s="173">
        <f t="shared" ref="T42:X42" si="38">T11/$X11*100</f>
        <v>100</v>
      </c>
      <c r="U42" s="173">
        <f t="shared" si="38"/>
        <v>0</v>
      </c>
      <c r="V42" s="173">
        <f t="shared" si="38"/>
        <v>0</v>
      </c>
      <c r="W42" s="173">
        <f t="shared" si="38"/>
        <v>0</v>
      </c>
      <c r="X42" s="173">
        <f t="shared" si="38"/>
        <v>100</v>
      </c>
      <c r="Y42" s="122"/>
      <c r="Z42" s="124">
        <f t="shared" ref="Z42:AD42" si="39">Z11/$AD11*100</f>
        <v>90.804597701149419</v>
      </c>
      <c r="AA42" s="124">
        <f t="shared" si="39"/>
        <v>6.8965517241379306</v>
      </c>
      <c r="AB42" s="124">
        <f t="shared" si="39"/>
        <v>0</v>
      </c>
      <c r="AC42" s="124">
        <f t="shared" si="39"/>
        <v>2.2988505747126435</v>
      </c>
      <c r="AD42" s="124">
        <f t="shared" si="39"/>
        <v>100</v>
      </c>
      <c r="AE42" s="124"/>
      <c r="AF42" s="124">
        <f t="shared" ref="AF42:AJ42" si="40">AF11/$AJ11*100</f>
        <v>84.307178631051755</v>
      </c>
      <c r="AG42" s="124">
        <f t="shared" si="40"/>
        <v>15.692821368948245</v>
      </c>
      <c r="AH42" s="124">
        <f t="shared" si="40"/>
        <v>0</v>
      </c>
      <c r="AI42" s="124">
        <f t="shared" si="40"/>
        <v>0</v>
      </c>
      <c r="AJ42" s="124">
        <f t="shared" si="40"/>
        <v>100</v>
      </c>
    </row>
    <row r="43" spans="1:36" s="119" customFormat="1" ht="21.95" customHeight="1" x14ac:dyDescent="0.2">
      <c r="A43" s="122" t="s">
        <v>10</v>
      </c>
      <c r="B43" s="124">
        <f t="shared" ref="B43:F43" si="41">B12/$F12*100</f>
        <v>100</v>
      </c>
      <c r="C43" s="124">
        <f t="shared" si="41"/>
        <v>0</v>
      </c>
      <c r="D43" s="124">
        <f t="shared" si="41"/>
        <v>0</v>
      </c>
      <c r="E43" s="124">
        <f t="shared" si="41"/>
        <v>0</v>
      </c>
      <c r="F43" s="124">
        <f t="shared" si="41"/>
        <v>100</v>
      </c>
      <c r="G43" s="124"/>
      <c r="H43" s="158" t="e">
        <f t="shared" ref="H43:M43" si="42">H12/$L12*100</f>
        <v>#DIV/0!</v>
      </c>
      <c r="I43" s="158" t="e">
        <f t="shared" si="42"/>
        <v>#DIV/0!</v>
      </c>
      <c r="J43" s="158" t="e">
        <f t="shared" si="42"/>
        <v>#DIV/0!</v>
      </c>
      <c r="K43" s="158" t="e">
        <f t="shared" si="42"/>
        <v>#DIV/0!</v>
      </c>
      <c r="L43" s="158" t="e">
        <f t="shared" si="42"/>
        <v>#DIV/0!</v>
      </c>
      <c r="M43" s="158" t="e">
        <f t="shared" si="42"/>
        <v>#DIV/0!</v>
      </c>
      <c r="N43" s="158" t="e">
        <f t="shared" ref="N43:R43" si="43">N12/$R12*100</f>
        <v>#DIV/0!</v>
      </c>
      <c r="O43" s="158" t="e">
        <f t="shared" si="43"/>
        <v>#DIV/0!</v>
      </c>
      <c r="P43" s="158" t="e">
        <f t="shared" si="43"/>
        <v>#DIV/0!</v>
      </c>
      <c r="Q43" s="158" t="e">
        <f t="shared" si="43"/>
        <v>#DIV/0!</v>
      </c>
      <c r="R43" s="158" t="e">
        <f t="shared" si="43"/>
        <v>#DIV/0!</v>
      </c>
      <c r="S43" s="122" t="s">
        <v>10</v>
      </c>
      <c r="T43" s="173">
        <f t="shared" ref="T43:X43" si="44">T12/$X12*100</f>
        <v>66.666666666666657</v>
      </c>
      <c r="U43" s="173">
        <f t="shared" si="44"/>
        <v>33.333333333333329</v>
      </c>
      <c r="V43" s="173">
        <f t="shared" si="44"/>
        <v>0</v>
      </c>
      <c r="W43" s="173">
        <f t="shared" si="44"/>
        <v>0</v>
      </c>
      <c r="X43" s="173">
        <f t="shared" si="44"/>
        <v>100</v>
      </c>
      <c r="Y43" s="122"/>
      <c r="Z43" s="124">
        <f t="shared" ref="Z43:AD43" si="45">Z12/$AD12*100</f>
        <v>64.705882352941174</v>
      </c>
      <c r="AA43" s="124">
        <f t="shared" si="45"/>
        <v>35.294117647058826</v>
      </c>
      <c r="AB43" s="124">
        <f t="shared" si="45"/>
        <v>0</v>
      </c>
      <c r="AC43" s="124">
        <f t="shared" si="45"/>
        <v>0</v>
      </c>
      <c r="AD43" s="124">
        <f t="shared" si="45"/>
        <v>100</v>
      </c>
      <c r="AE43" s="124"/>
      <c r="AF43" s="124">
        <f t="shared" ref="AF43:AJ43" si="46">AF12/$AJ12*100</f>
        <v>92.857142857142861</v>
      </c>
      <c r="AG43" s="124">
        <f t="shared" si="46"/>
        <v>0</v>
      </c>
      <c r="AH43" s="124">
        <f t="shared" si="46"/>
        <v>0</v>
      </c>
      <c r="AI43" s="124">
        <f t="shared" si="46"/>
        <v>7.1428571428571423</v>
      </c>
      <c r="AJ43" s="124">
        <f t="shared" si="46"/>
        <v>100</v>
      </c>
    </row>
    <row r="44" spans="1:36" s="119" customFormat="1" ht="21.95" customHeight="1" x14ac:dyDescent="0.2">
      <c r="A44" s="122" t="s">
        <v>11</v>
      </c>
      <c r="B44" s="124">
        <f t="shared" ref="B44:F44" si="47">B13/$F13*100</f>
        <v>100</v>
      </c>
      <c r="C44" s="124">
        <f t="shared" si="47"/>
        <v>0</v>
      </c>
      <c r="D44" s="124">
        <f t="shared" si="47"/>
        <v>0</v>
      </c>
      <c r="E44" s="124">
        <f t="shared" si="47"/>
        <v>0</v>
      </c>
      <c r="F44" s="124">
        <f t="shared" si="47"/>
        <v>100</v>
      </c>
      <c r="G44" s="124"/>
      <c r="H44" s="158">
        <f t="shared" ref="H44:M44" si="48">H13/$L13*100</f>
        <v>100</v>
      </c>
      <c r="I44" s="158">
        <f t="shared" si="48"/>
        <v>0</v>
      </c>
      <c r="J44" s="158">
        <f t="shared" si="48"/>
        <v>0</v>
      </c>
      <c r="K44" s="158">
        <f t="shared" si="48"/>
        <v>0</v>
      </c>
      <c r="L44" s="158">
        <f t="shared" si="48"/>
        <v>100</v>
      </c>
      <c r="M44" s="158">
        <f t="shared" si="48"/>
        <v>0</v>
      </c>
      <c r="N44" s="158" t="e">
        <f t="shared" ref="N44:R44" si="49">N13/$R13*100</f>
        <v>#DIV/0!</v>
      </c>
      <c r="O44" s="158" t="e">
        <f t="shared" si="49"/>
        <v>#DIV/0!</v>
      </c>
      <c r="P44" s="158" t="e">
        <f t="shared" si="49"/>
        <v>#DIV/0!</v>
      </c>
      <c r="Q44" s="158" t="e">
        <f t="shared" si="49"/>
        <v>#DIV/0!</v>
      </c>
      <c r="R44" s="158" t="e">
        <f t="shared" si="49"/>
        <v>#DIV/0!</v>
      </c>
      <c r="S44" s="122" t="s">
        <v>11</v>
      </c>
      <c r="T44" s="173" t="e">
        <f t="shared" ref="T44:X44" si="50">T13/$X13*100</f>
        <v>#DIV/0!</v>
      </c>
      <c r="U44" s="173" t="e">
        <f t="shared" si="50"/>
        <v>#DIV/0!</v>
      </c>
      <c r="V44" s="173" t="e">
        <f t="shared" si="50"/>
        <v>#DIV/0!</v>
      </c>
      <c r="W44" s="173" t="e">
        <f t="shared" si="50"/>
        <v>#DIV/0!</v>
      </c>
      <c r="X44" s="173" t="e">
        <f t="shared" si="50"/>
        <v>#DIV/0!</v>
      </c>
      <c r="Y44" s="122"/>
      <c r="Z44" s="124">
        <f t="shared" ref="Z44:AD44" si="51">Z13/$AD13*100</f>
        <v>50.000000000000014</v>
      </c>
      <c r="AA44" s="124">
        <f t="shared" si="51"/>
        <v>49.999999999999986</v>
      </c>
      <c r="AB44" s="124">
        <f t="shared" si="51"/>
        <v>0</v>
      </c>
      <c r="AC44" s="124">
        <f t="shared" si="51"/>
        <v>0</v>
      </c>
      <c r="AD44" s="124">
        <f t="shared" si="51"/>
        <v>100</v>
      </c>
      <c r="AE44" s="124"/>
      <c r="AF44" s="124" t="e">
        <f t="shared" ref="AF44:AJ44" si="52">AF13/$AJ13*100</f>
        <v>#DIV/0!</v>
      </c>
      <c r="AG44" s="124" t="e">
        <f t="shared" si="52"/>
        <v>#DIV/0!</v>
      </c>
      <c r="AH44" s="124" t="e">
        <f t="shared" si="52"/>
        <v>#DIV/0!</v>
      </c>
      <c r="AI44" s="124" t="e">
        <f t="shared" si="52"/>
        <v>#DIV/0!</v>
      </c>
      <c r="AJ44" s="124" t="e">
        <f t="shared" si="52"/>
        <v>#DIV/0!</v>
      </c>
    </row>
    <row r="45" spans="1:36" s="119" customFormat="1" ht="21.95" customHeight="1" x14ac:dyDescent="0.2">
      <c r="A45" s="122" t="s">
        <v>12</v>
      </c>
      <c r="B45" s="124">
        <f t="shared" ref="B45:F45" si="53">B14/$F14*100</f>
        <v>100</v>
      </c>
      <c r="C45" s="124">
        <f t="shared" si="53"/>
        <v>0</v>
      </c>
      <c r="D45" s="124">
        <f t="shared" si="53"/>
        <v>0</v>
      </c>
      <c r="E45" s="124">
        <f t="shared" si="53"/>
        <v>0</v>
      </c>
      <c r="F45" s="124">
        <f t="shared" si="53"/>
        <v>100</v>
      </c>
      <c r="G45" s="124"/>
      <c r="H45" s="158">
        <f t="shared" ref="H45:M45" si="54">H14/$L14*100</f>
        <v>100</v>
      </c>
      <c r="I45" s="158">
        <f t="shared" si="54"/>
        <v>0</v>
      </c>
      <c r="J45" s="158">
        <f t="shared" si="54"/>
        <v>0</v>
      </c>
      <c r="K45" s="158">
        <f t="shared" si="54"/>
        <v>0</v>
      </c>
      <c r="L45" s="158">
        <f t="shared" si="54"/>
        <v>100</v>
      </c>
      <c r="M45" s="158">
        <f t="shared" si="54"/>
        <v>0</v>
      </c>
      <c r="N45" s="158" t="e">
        <f t="shared" ref="N45:R45" si="55">N14/$R14*100</f>
        <v>#DIV/0!</v>
      </c>
      <c r="O45" s="158" t="e">
        <f t="shared" si="55"/>
        <v>#DIV/0!</v>
      </c>
      <c r="P45" s="158" t="e">
        <f t="shared" si="55"/>
        <v>#DIV/0!</v>
      </c>
      <c r="Q45" s="158" t="e">
        <f t="shared" si="55"/>
        <v>#DIV/0!</v>
      </c>
      <c r="R45" s="158" t="e">
        <f t="shared" si="55"/>
        <v>#DIV/0!</v>
      </c>
      <c r="S45" s="122" t="s">
        <v>12</v>
      </c>
      <c r="T45" s="173">
        <f t="shared" ref="T45:X45" si="56">T14/$X14*100</f>
        <v>100</v>
      </c>
      <c r="U45" s="173">
        <f t="shared" si="56"/>
        <v>0</v>
      </c>
      <c r="V45" s="173">
        <f t="shared" si="56"/>
        <v>0</v>
      </c>
      <c r="W45" s="173">
        <f t="shared" si="56"/>
        <v>0</v>
      </c>
      <c r="X45" s="173">
        <f t="shared" si="56"/>
        <v>100</v>
      </c>
      <c r="Y45" s="122"/>
      <c r="Z45" s="124">
        <f t="shared" ref="Z45:AD45" si="57">Z14/$AD14*100</f>
        <v>93.75</v>
      </c>
      <c r="AA45" s="124">
        <f t="shared" si="57"/>
        <v>6.2500000000000018</v>
      </c>
      <c r="AB45" s="124">
        <f t="shared" si="57"/>
        <v>0</v>
      </c>
      <c r="AC45" s="124">
        <f t="shared" si="57"/>
        <v>0</v>
      </c>
      <c r="AD45" s="124">
        <f t="shared" si="57"/>
        <v>100</v>
      </c>
      <c r="AE45" s="124"/>
      <c r="AF45" s="124">
        <f t="shared" ref="AF45:AJ45" si="58">AF14/$AJ14*100</f>
        <v>100</v>
      </c>
      <c r="AG45" s="124">
        <f t="shared" si="58"/>
        <v>0</v>
      </c>
      <c r="AH45" s="124">
        <f t="shared" si="58"/>
        <v>0</v>
      </c>
      <c r="AI45" s="124">
        <f t="shared" si="58"/>
        <v>0</v>
      </c>
      <c r="AJ45" s="124">
        <f t="shared" si="58"/>
        <v>100</v>
      </c>
    </row>
    <row r="46" spans="1:36" s="119" customFormat="1" ht="21.95" customHeight="1" x14ac:dyDescent="0.2">
      <c r="A46" s="122" t="s">
        <v>13</v>
      </c>
      <c r="B46" s="124" t="e">
        <f t="shared" ref="B46:F46" si="59">B15/$F15*100</f>
        <v>#DIV/0!</v>
      </c>
      <c r="C46" s="124" t="e">
        <f t="shared" si="59"/>
        <v>#DIV/0!</v>
      </c>
      <c r="D46" s="124" t="e">
        <f t="shared" si="59"/>
        <v>#DIV/0!</v>
      </c>
      <c r="E46" s="124" t="e">
        <f t="shared" si="59"/>
        <v>#DIV/0!</v>
      </c>
      <c r="F46" s="124" t="e">
        <f t="shared" si="59"/>
        <v>#DIV/0!</v>
      </c>
      <c r="G46" s="124"/>
      <c r="H46" s="158" t="e">
        <f t="shared" ref="H46:M46" si="60">H15/$L15*100</f>
        <v>#DIV/0!</v>
      </c>
      <c r="I46" s="158" t="e">
        <f t="shared" si="60"/>
        <v>#DIV/0!</v>
      </c>
      <c r="J46" s="158" t="e">
        <f t="shared" si="60"/>
        <v>#DIV/0!</v>
      </c>
      <c r="K46" s="158" t="e">
        <f t="shared" si="60"/>
        <v>#DIV/0!</v>
      </c>
      <c r="L46" s="158" t="e">
        <f t="shared" si="60"/>
        <v>#DIV/0!</v>
      </c>
      <c r="M46" s="158" t="e">
        <f t="shared" si="60"/>
        <v>#DIV/0!</v>
      </c>
      <c r="N46" s="158" t="e">
        <f t="shared" ref="N46:R46" si="61">N15/$R15*100</f>
        <v>#DIV/0!</v>
      </c>
      <c r="O46" s="158" t="e">
        <f t="shared" si="61"/>
        <v>#DIV/0!</v>
      </c>
      <c r="P46" s="158" t="e">
        <f t="shared" si="61"/>
        <v>#DIV/0!</v>
      </c>
      <c r="Q46" s="158" t="e">
        <f t="shared" si="61"/>
        <v>#DIV/0!</v>
      </c>
      <c r="R46" s="158" t="e">
        <f t="shared" si="61"/>
        <v>#DIV/0!</v>
      </c>
      <c r="S46" s="122" t="s">
        <v>13</v>
      </c>
      <c r="T46" s="173" t="e">
        <f t="shared" ref="T46:X46" si="62">T15/$X15*100</f>
        <v>#DIV/0!</v>
      </c>
      <c r="U46" s="173" t="e">
        <f t="shared" si="62"/>
        <v>#DIV/0!</v>
      </c>
      <c r="V46" s="173" t="e">
        <f t="shared" si="62"/>
        <v>#DIV/0!</v>
      </c>
      <c r="W46" s="173" t="e">
        <f t="shared" si="62"/>
        <v>#DIV/0!</v>
      </c>
      <c r="X46" s="173" t="e">
        <f t="shared" si="62"/>
        <v>#DIV/0!</v>
      </c>
      <c r="Y46" s="122"/>
      <c r="Z46" s="124">
        <f t="shared" ref="Z46:AD46" si="63">Z15/$AD15*100</f>
        <v>65.714285714285708</v>
      </c>
      <c r="AA46" s="124">
        <f t="shared" si="63"/>
        <v>25.714285714285712</v>
      </c>
      <c r="AB46" s="124">
        <f t="shared" si="63"/>
        <v>5.7142857142857153</v>
      </c>
      <c r="AC46" s="124">
        <f t="shared" si="63"/>
        <v>2.8571428571428577</v>
      </c>
      <c r="AD46" s="124">
        <f t="shared" si="63"/>
        <v>100</v>
      </c>
      <c r="AE46" s="124"/>
      <c r="AF46" s="124">
        <f t="shared" ref="AF46:AJ46" si="64">AF15/$AJ15*100</f>
        <v>75.064935064935057</v>
      </c>
      <c r="AG46" s="124">
        <f t="shared" si="64"/>
        <v>6.4935064935064926</v>
      </c>
      <c r="AH46" s="124">
        <f t="shared" si="64"/>
        <v>2.0779220779220777</v>
      </c>
      <c r="AI46" s="124">
        <f t="shared" si="64"/>
        <v>16.363636363636363</v>
      </c>
      <c r="AJ46" s="124">
        <f t="shared" si="64"/>
        <v>100</v>
      </c>
    </row>
    <row r="47" spans="1:36" s="119" customFormat="1" ht="21.95" customHeight="1" x14ac:dyDescent="0.2">
      <c r="A47" s="122" t="s">
        <v>14</v>
      </c>
      <c r="B47" s="124" t="e">
        <f t="shared" ref="B47:F47" si="65">B16/$F16*100</f>
        <v>#DIV/0!</v>
      </c>
      <c r="C47" s="124" t="e">
        <f t="shared" si="65"/>
        <v>#DIV/0!</v>
      </c>
      <c r="D47" s="124" t="e">
        <f t="shared" si="65"/>
        <v>#DIV/0!</v>
      </c>
      <c r="E47" s="124" t="e">
        <f t="shared" si="65"/>
        <v>#DIV/0!</v>
      </c>
      <c r="F47" s="124" t="e">
        <f t="shared" si="65"/>
        <v>#DIV/0!</v>
      </c>
      <c r="G47" s="124"/>
      <c r="H47" s="158" t="e">
        <f t="shared" ref="H47:M47" si="66">H16/$L16*100</f>
        <v>#DIV/0!</v>
      </c>
      <c r="I47" s="158" t="e">
        <f t="shared" si="66"/>
        <v>#DIV/0!</v>
      </c>
      <c r="J47" s="158" t="e">
        <f t="shared" si="66"/>
        <v>#DIV/0!</v>
      </c>
      <c r="K47" s="158" t="e">
        <f t="shared" si="66"/>
        <v>#DIV/0!</v>
      </c>
      <c r="L47" s="158" t="e">
        <f t="shared" si="66"/>
        <v>#DIV/0!</v>
      </c>
      <c r="M47" s="158" t="e">
        <f t="shared" si="66"/>
        <v>#DIV/0!</v>
      </c>
      <c r="N47" s="158" t="e">
        <f t="shared" ref="N47:R47" si="67">N16/$R16*100</f>
        <v>#DIV/0!</v>
      </c>
      <c r="O47" s="158" t="e">
        <f t="shared" si="67"/>
        <v>#DIV/0!</v>
      </c>
      <c r="P47" s="158" t="e">
        <f t="shared" si="67"/>
        <v>#DIV/0!</v>
      </c>
      <c r="Q47" s="158" t="e">
        <f t="shared" si="67"/>
        <v>#DIV/0!</v>
      </c>
      <c r="R47" s="158" t="e">
        <f t="shared" si="67"/>
        <v>#DIV/0!</v>
      </c>
      <c r="S47" s="122" t="s">
        <v>14</v>
      </c>
      <c r="T47" s="173" t="e">
        <f t="shared" ref="T47:X47" si="68">T16/$X16*100</f>
        <v>#DIV/0!</v>
      </c>
      <c r="U47" s="173" t="e">
        <f t="shared" si="68"/>
        <v>#DIV/0!</v>
      </c>
      <c r="V47" s="173" t="e">
        <f t="shared" si="68"/>
        <v>#DIV/0!</v>
      </c>
      <c r="W47" s="173" t="e">
        <f t="shared" si="68"/>
        <v>#DIV/0!</v>
      </c>
      <c r="X47" s="173" t="e">
        <f t="shared" si="68"/>
        <v>#DIV/0!</v>
      </c>
      <c r="Y47" s="122"/>
      <c r="Z47" s="124">
        <f t="shared" ref="Z47:AD47" si="69">Z16/$AD16*100</f>
        <v>71.428571428571431</v>
      </c>
      <c r="AA47" s="124">
        <f t="shared" si="69"/>
        <v>20.408163265306118</v>
      </c>
      <c r="AB47" s="124">
        <f t="shared" si="69"/>
        <v>1.0204081632653068</v>
      </c>
      <c r="AC47" s="124">
        <f t="shared" si="69"/>
        <v>7.142857142857145</v>
      </c>
      <c r="AD47" s="124">
        <f t="shared" si="69"/>
        <v>100</v>
      </c>
      <c r="AE47" s="124"/>
      <c r="AF47" s="124">
        <f t="shared" ref="AF47:AJ47" si="70">AF16/$AJ16*100</f>
        <v>93.79844961240309</v>
      </c>
      <c r="AG47" s="124">
        <f t="shared" si="70"/>
        <v>5.4263565891472867</v>
      </c>
      <c r="AH47" s="124">
        <f t="shared" si="70"/>
        <v>0</v>
      </c>
      <c r="AI47" s="124">
        <f t="shared" si="70"/>
        <v>0.77519379844961278</v>
      </c>
      <c r="AJ47" s="124">
        <f t="shared" si="70"/>
        <v>100</v>
      </c>
    </row>
    <row r="48" spans="1:36" s="119" customFormat="1" ht="21.95" customHeight="1" x14ac:dyDescent="0.2">
      <c r="A48" s="122" t="s">
        <v>15</v>
      </c>
      <c r="B48" s="124">
        <f t="shared" ref="B48:F48" si="71">B17/$F17*100</f>
        <v>100</v>
      </c>
      <c r="C48" s="124">
        <f t="shared" si="71"/>
        <v>0</v>
      </c>
      <c r="D48" s="124">
        <f t="shared" si="71"/>
        <v>0</v>
      </c>
      <c r="E48" s="124">
        <f t="shared" si="71"/>
        <v>0</v>
      </c>
      <c r="F48" s="124">
        <f t="shared" si="71"/>
        <v>100</v>
      </c>
      <c r="G48" s="124"/>
      <c r="H48" s="158">
        <f t="shared" ref="H48:M48" si="72">H17/$L17*100</f>
        <v>100</v>
      </c>
      <c r="I48" s="158">
        <f t="shared" si="72"/>
        <v>0</v>
      </c>
      <c r="J48" s="158">
        <f t="shared" si="72"/>
        <v>0</v>
      </c>
      <c r="K48" s="158">
        <f t="shared" si="72"/>
        <v>0</v>
      </c>
      <c r="L48" s="158">
        <f t="shared" si="72"/>
        <v>100</v>
      </c>
      <c r="M48" s="158">
        <f t="shared" si="72"/>
        <v>0</v>
      </c>
      <c r="N48" s="158" t="e">
        <f t="shared" ref="N48:R48" si="73">N17/$R17*100</f>
        <v>#DIV/0!</v>
      </c>
      <c r="O48" s="158" t="e">
        <f t="shared" si="73"/>
        <v>#DIV/0!</v>
      </c>
      <c r="P48" s="158" t="e">
        <f t="shared" si="73"/>
        <v>#DIV/0!</v>
      </c>
      <c r="Q48" s="158" t="e">
        <f t="shared" si="73"/>
        <v>#DIV/0!</v>
      </c>
      <c r="R48" s="158" t="e">
        <f t="shared" si="73"/>
        <v>#DIV/0!</v>
      </c>
      <c r="S48" s="122" t="s">
        <v>15</v>
      </c>
      <c r="T48" s="173">
        <f t="shared" ref="T48:X48" si="74">T17/$X17*100</f>
        <v>100</v>
      </c>
      <c r="U48" s="173">
        <f t="shared" si="74"/>
        <v>0</v>
      </c>
      <c r="V48" s="173">
        <f t="shared" si="74"/>
        <v>0</v>
      </c>
      <c r="W48" s="173">
        <f t="shared" si="74"/>
        <v>0</v>
      </c>
      <c r="X48" s="173">
        <f t="shared" si="74"/>
        <v>100</v>
      </c>
      <c r="Y48" s="122"/>
      <c r="Z48" s="124">
        <f t="shared" ref="Z48:AD48" si="75">Z17/$AD17*100</f>
        <v>78.632478632478637</v>
      </c>
      <c r="AA48" s="124">
        <f t="shared" si="75"/>
        <v>0.85470085470085444</v>
      </c>
      <c r="AB48" s="124">
        <f t="shared" si="75"/>
        <v>0</v>
      </c>
      <c r="AC48" s="124">
        <f t="shared" si="75"/>
        <v>20.512820512820507</v>
      </c>
      <c r="AD48" s="124">
        <f t="shared" si="75"/>
        <v>100</v>
      </c>
      <c r="AE48" s="124"/>
      <c r="AF48" s="124">
        <f t="shared" ref="AF48:AJ48" si="76">AF17/$AJ17*100</f>
        <v>72.727272727272734</v>
      </c>
      <c r="AG48" s="124">
        <f t="shared" si="76"/>
        <v>0</v>
      </c>
      <c r="AH48" s="124">
        <f t="shared" si="76"/>
        <v>0</v>
      </c>
      <c r="AI48" s="124">
        <f t="shared" si="76"/>
        <v>27.27272727272727</v>
      </c>
      <c r="AJ48" s="124">
        <f t="shared" si="76"/>
        <v>100</v>
      </c>
    </row>
    <row r="49" spans="1:36" s="119" customFormat="1" ht="21.95" customHeight="1" x14ac:dyDescent="0.2">
      <c r="A49" s="122" t="s">
        <v>16</v>
      </c>
      <c r="B49" s="124" t="e">
        <f t="shared" ref="B49:F49" si="77">B18/$F18*100</f>
        <v>#DIV/0!</v>
      </c>
      <c r="C49" s="124" t="e">
        <f t="shared" si="77"/>
        <v>#DIV/0!</v>
      </c>
      <c r="D49" s="124" t="e">
        <f t="shared" si="77"/>
        <v>#DIV/0!</v>
      </c>
      <c r="E49" s="124" t="e">
        <f t="shared" si="77"/>
        <v>#DIV/0!</v>
      </c>
      <c r="F49" s="124" t="e">
        <f t="shared" si="77"/>
        <v>#DIV/0!</v>
      </c>
      <c r="G49" s="124"/>
      <c r="H49" s="158" t="e">
        <f t="shared" ref="H49:M49" si="78">H18/$L18*100</f>
        <v>#DIV/0!</v>
      </c>
      <c r="I49" s="158" t="e">
        <f t="shared" si="78"/>
        <v>#DIV/0!</v>
      </c>
      <c r="J49" s="158" t="e">
        <f t="shared" si="78"/>
        <v>#DIV/0!</v>
      </c>
      <c r="K49" s="158" t="e">
        <f t="shared" si="78"/>
        <v>#DIV/0!</v>
      </c>
      <c r="L49" s="158" t="e">
        <f t="shared" si="78"/>
        <v>#DIV/0!</v>
      </c>
      <c r="M49" s="158" t="e">
        <f t="shared" si="78"/>
        <v>#DIV/0!</v>
      </c>
      <c r="N49" s="158" t="e">
        <f t="shared" ref="N49:R49" si="79">N18/$R18*100</f>
        <v>#DIV/0!</v>
      </c>
      <c r="O49" s="158" t="e">
        <f t="shared" si="79"/>
        <v>#DIV/0!</v>
      </c>
      <c r="P49" s="158" t="e">
        <f t="shared" si="79"/>
        <v>#DIV/0!</v>
      </c>
      <c r="Q49" s="158" t="e">
        <f t="shared" si="79"/>
        <v>#DIV/0!</v>
      </c>
      <c r="R49" s="158" t="e">
        <f t="shared" si="79"/>
        <v>#DIV/0!</v>
      </c>
      <c r="S49" s="122" t="s">
        <v>16</v>
      </c>
      <c r="T49" s="173" t="e">
        <f t="shared" ref="T49:X49" si="80">T18/$X18*100</f>
        <v>#DIV/0!</v>
      </c>
      <c r="U49" s="173" t="e">
        <f t="shared" si="80"/>
        <v>#DIV/0!</v>
      </c>
      <c r="V49" s="173" t="e">
        <f t="shared" si="80"/>
        <v>#DIV/0!</v>
      </c>
      <c r="W49" s="173" t="e">
        <f t="shared" si="80"/>
        <v>#DIV/0!</v>
      </c>
      <c r="X49" s="173" t="e">
        <f t="shared" si="80"/>
        <v>#DIV/0!</v>
      </c>
      <c r="Y49" s="122"/>
      <c r="Z49" s="124">
        <f t="shared" ref="Z49:AD49" si="81">Z18/$AD18*100</f>
        <v>93.939393939393938</v>
      </c>
      <c r="AA49" s="124">
        <f t="shared" si="81"/>
        <v>6.0606060606060606</v>
      </c>
      <c r="AB49" s="124">
        <f t="shared" si="81"/>
        <v>0</v>
      </c>
      <c r="AC49" s="124">
        <f t="shared" si="81"/>
        <v>0</v>
      </c>
      <c r="AD49" s="124">
        <f t="shared" si="81"/>
        <v>100</v>
      </c>
      <c r="AE49" s="124"/>
      <c r="AF49" s="124">
        <f t="shared" ref="AF49:AJ49" si="82">AF18/$AJ18*100</f>
        <v>87.44769874476988</v>
      </c>
      <c r="AG49" s="124">
        <f t="shared" si="82"/>
        <v>8.3682008368200851</v>
      </c>
      <c r="AH49" s="124">
        <f t="shared" si="82"/>
        <v>4.1841004184100425</v>
      </c>
      <c r="AI49" s="124">
        <f t="shared" si="82"/>
        <v>0</v>
      </c>
      <c r="AJ49" s="124">
        <f t="shared" si="82"/>
        <v>100</v>
      </c>
    </row>
    <row r="50" spans="1:36" s="119" customFormat="1" ht="21.95" customHeight="1" x14ac:dyDescent="0.2">
      <c r="A50" s="122" t="s">
        <v>17</v>
      </c>
      <c r="B50" s="124" t="e">
        <f t="shared" ref="B50:F50" si="83">B19/$F19*100</f>
        <v>#DIV/0!</v>
      </c>
      <c r="C50" s="124" t="e">
        <f t="shared" si="83"/>
        <v>#DIV/0!</v>
      </c>
      <c r="D50" s="124" t="e">
        <f t="shared" si="83"/>
        <v>#DIV/0!</v>
      </c>
      <c r="E50" s="124" t="e">
        <f t="shared" si="83"/>
        <v>#DIV/0!</v>
      </c>
      <c r="F50" s="124" t="e">
        <f t="shared" si="83"/>
        <v>#DIV/0!</v>
      </c>
      <c r="G50" s="124"/>
      <c r="H50" s="158" t="e">
        <f t="shared" ref="H50:M50" si="84">H19/$L19*100</f>
        <v>#DIV/0!</v>
      </c>
      <c r="I50" s="158" t="e">
        <f t="shared" si="84"/>
        <v>#DIV/0!</v>
      </c>
      <c r="J50" s="158" t="e">
        <f t="shared" si="84"/>
        <v>#DIV/0!</v>
      </c>
      <c r="K50" s="158" t="e">
        <f t="shared" si="84"/>
        <v>#DIV/0!</v>
      </c>
      <c r="L50" s="158" t="e">
        <f t="shared" si="84"/>
        <v>#DIV/0!</v>
      </c>
      <c r="M50" s="158" t="e">
        <f t="shared" si="84"/>
        <v>#DIV/0!</v>
      </c>
      <c r="N50" s="158" t="e">
        <f t="shared" ref="N50:R50" si="85">N19/$R19*100</f>
        <v>#DIV/0!</v>
      </c>
      <c r="O50" s="158" t="e">
        <f t="shared" si="85"/>
        <v>#DIV/0!</v>
      </c>
      <c r="P50" s="158" t="e">
        <f t="shared" si="85"/>
        <v>#DIV/0!</v>
      </c>
      <c r="Q50" s="158" t="e">
        <f t="shared" si="85"/>
        <v>#DIV/0!</v>
      </c>
      <c r="R50" s="158" t="e">
        <f t="shared" si="85"/>
        <v>#DIV/0!</v>
      </c>
      <c r="S50" s="122" t="s">
        <v>17</v>
      </c>
      <c r="T50" s="173" t="e">
        <f t="shared" ref="T50:X50" si="86">T19/$X19*100</f>
        <v>#DIV/0!</v>
      </c>
      <c r="U50" s="173" t="e">
        <f t="shared" si="86"/>
        <v>#DIV/0!</v>
      </c>
      <c r="V50" s="173" t="e">
        <f t="shared" si="86"/>
        <v>#DIV/0!</v>
      </c>
      <c r="W50" s="173" t="e">
        <f t="shared" si="86"/>
        <v>#DIV/0!</v>
      </c>
      <c r="X50" s="173" t="e">
        <f t="shared" si="86"/>
        <v>#DIV/0!</v>
      </c>
      <c r="Y50" s="122"/>
      <c r="Z50" s="124">
        <f t="shared" ref="Z50:AD50" si="87">Z19/$AD19*100</f>
        <v>91.17647058823529</v>
      </c>
      <c r="AA50" s="124">
        <f t="shared" si="87"/>
        <v>7.352941176470587</v>
      </c>
      <c r="AB50" s="124">
        <f t="shared" si="87"/>
        <v>0</v>
      </c>
      <c r="AC50" s="124">
        <f t="shared" si="87"/>
        <v>1.4705882352941175</v>
      </c>
      <c r="AD50" s="124">
        <f t="shared" si="87"/>
        <v>100</v>
      </c>
      <c r="AE50" s="124"/>
      <c r="AF50" s="124" t="e">
        <f t="shared" ref="AF50:AJ50" si="88">AF19/$AJ19*100</f>
        <v>#DIV/0!</v>
      </c>
      <c r="AG50" s="124" t="e">
        <f t="shared" si="88"/>
        <v>#DIV/0!</v>
      </c>
      <c r="AH50" s="124" t="e">
        <f t="shared" si="88"/>
        <v>#DIV/0!</v>
      </c>
      <c r="AI50" s="124" t="e">
        <f t="shared" si="88"/>
        <v>#DIV/0!</v>
      </c>
      <c r="AJ50" s="124" t="e">
        <f t="shared" si="88"/>
        <v>#DIV/0!</v>
      </c>
    </row>
    <row r="51" spans="1:36" s="119" customFormat="1" ht="21.95" customHeight="1" x14ac:dyDescent="0.2">
      <c r="A51" s="123" t="s">
        <v>18</v>
      </c>
      <c r="B51" s="124" t="e">
        <f t="shared" ref="B51:F51" si="89">B20/$F20*100</f>
        <v>#DIV/0!</v>
      </c>
      <c r="C51" s="124" t="e">
        <f t="shared" si="89"/>
        <v>#DIV/0!</v>
      </c>
      <c r="D51" s="124" t="e">
        <f t="shared" si="89"/>
        <v>#DIV/0!</v>
      </c>
      <c r="E51" s="124" t="e">
        <f t="shared" si="89"/>
        <v>#DIV/0!</v>
      </c>
      <c r="F51" s="124" t="e">
        <f t="shared" si="89"/>
        <v>#DIV/0!</v>
      </c>
      <c r="G51" s="136"/>
      <c r="H51" s="158">
        <f t="shared" ref="H51:M51" si="90">H20/$L20*100</f>
        <v>100</v>
      </c>
      <c r="I51" s="158">
        <f t="shared" si="90"/>
        <v>0</v>
      </c>
      <c r="J51" s="158">
        <f t="shared" si="90"/>
        <v>0</v>
      </c>
      <c r="K51" s="158">
        <f t="shared" si="90"/>
        <v>0</v>
      </c>
      <c r="L51" s="158">
        <f t="shared" si="90"/>
        <v>100</v>
      </c>
      <c r="M51" s="158">
        <f t="shared" si="90"/>
        <v>0</v>
      </c>
      <c r="N51" s="158" t="e">
        <f t="shared" ref="N51:R51" si="91">N20/$R20*100</f>
        <v>#DIV/0!</v>
      </c>
      <c r="O51" s="158" t="e">
        <f t="shared" si="91"/>
        <v>#DIV/0!</v>
      </c>
      <c r="P51" s="158" t="e">
        <f t="shared" si="91"/>
        <v>#DIV/0!</v>
      </c>
      <c r="Q51" s="158" t="e">
        <f t="shared" si="91"/>
        <v>#DIV/0!</v>
      </c>
      <c r="R51" s="158" t="e">
        <f t="shared" si="91"/>
        <v>#DIV/0!</v>
      </c>
      <c r="S51" s="123" t="s">
        <v>18</v>
      </c>
      <c r="T51" s="173">
        <f t="shared" ref="T51:X51" si="92">T20/$X20*100</f>
        <v>100</v>
      </c>
      <c r="U51" s="173">
        <f t="shared" si="92"/>
        <v>0</v>
      </c>
      <c r="V51" s="173">
        <f t="shared" si="92"/>
        <v>0</v>
      </c>
      <c r="W51" s="173">
        <f t="shared" si="92"/>
        <v>0</v>
      </c>
      <c r="X51" s="173">
        <f t="shared" si="92"/>
        <v>100</v>
      </c>
      <c r="Y51" s="123"/>
      <c r="Z51" s="124">
        <f t="shared" ref="Z51:AD51" si="93">Z20/$AD20*100</f>
        <v>97.560975609756099</v>
      </c>
      <c r="AA51" s="124">
        <f t="shared" si="93"/>
        <v>0</v>
      </c>
      <c r="AB51" s="124">
        <f t="shared" si="93"/>
        <v>0</v>
      </c>
      <c r="AC51" s="124">
        <f t="shared" si="93"/>
        <v>2.4390243902439024</v>
      </c>
      <c r="AD51" s="124">
        <f t="shared" si="93"/>
        <v>100</v>
      </c>
      <c r="AE51" s="136"/>
      <c r="AF51" s="124">
        <f t="shared" ref="AF51:AJ51" si="94">AF20/$AJ20*100</f>
        <v>80.916030534351137</v>
      </c>
      <c r="AG51" s="124">
        <f t="shared" si="94"/>
        <v>16.793893129770996</v>
      </c>
      <c r="AH51" s="124">
        <f t="shared" si="94"/>
        <v>0.76335877862595436</v>
      </c>
      <c r="AI51" s="124">
        <f t="shared" si="94"/>
        <v>1.5267175572519089</v>
      </c>
      <c r="AJ51" s="124">
        <f t="shared" si="94"/>
        <v>100</v>
      </c>
    </row>
    <row r="52" spans="1:36" s="142" customFormat="1" ht="24" customHeight="1" thickBot="1" x14ac:dyDescent="0.25">
      <c r="A52" s="165" t="s">
        <v>177</v>
      </c>
      <c r="B52" s="124">
        <f t="shared" ref="B52:F52" si="95">B21/$F21*100</f>
        <v>93.75</v>
      </c>
      <c r="C52" s="124">
        <f t="shared" si="95"/>
        <v>0</v>
      </c>
      <c r="D52" s="124">
        <f t="shared" si="95"/>
        <v>0</v>
      </c>
      <c r="E52" s="124">
        <f t="shared" si="95"/>
        <v>6.25</v>
      </c>
      <c r="F52" s="124">
        <f t="shared" si="95"/>
        <v>100</v>
      </c>
      <c r="G52" s="131"/>
      <c r="H52" s="158">
        <f t="shared" ref="H52:M52" si="96">H21/$L21*100</f>
        <v>100</v>
      </c>
      <c r="I52" s="158">
        <f t="shared" si="96"/>
        <v>0</v>
      </c>
      <c r="J52" s="158">
        <f t="shared" si="96"/>
        <v>0</v>
      </c>
      <c r="K52" s="158">
        <f t="shared" si="96"/>
        <v>0</v>
      </c>
      <c r="L52" s="158">
        <f t="shared" si="96"/>
        <v>100</v>
      </c>
      <c r="M52" s="158">
        <f t="shared" si="96"/>
        <v>0</v>
      </c>
      <c r="N52" s="158" t="e">
        <f t="shared" ref="N52:R52" si="97">N21/$R21*100</f>
        <v>#DIV/0!</v>
      </c>
      <c r="O52" s="158" t="e">
        <f t="shared" si="97"/>
        <v>#DIV/0!</v>
      </c>
      <c r="P52" s="158" t="e">
        <f t="shared" si="97"/>
        <v>#DIV/0!</v>
      </c>
      <c r="Q52" s="158" t="e">
        <f t="shared" si="97"/>
        <v>#DIV/0!</v>
      </c>
      <c r="R52" s="158" t="e">
        <f t="shared" si="97"/>
        <v>#DIV/0!</v>
      </c>
      <c r="S52" s="165" t="s">
        <v>177</v>
      </c>
      <c r="T52" s="173">
        <f t="shared" ref="T52:X52" si="98">T21/$X21*100</f>
        <v>95.081967213114751</v>
      </c>
      <c r="U52" s="173">
        <f t="shared" si="98"/>
        <v>4.918032786885246</v>
      </c>
      <c r="V52" s="173">
        <f t="shared" si="98"/>
        <v>0</v>
      </c>
      <c r="W52" s="173">
        <f t="shared" si="98"/>
        <v>0</v>
      </c>
      <c r="X52" s="173">
        <f t="shared" si="98"/>
        <v>100</v>
      </c>
      <c r="Y52" s="165"/>
      <c r="Z52" s="124">
        <f t="shared" ref="Z52:AD52" si="99">Z21/$AD21*100</f>
        <v>64.663677130044846</v>
      </c>
      <c r="AA52" s="124">
        <f t="shared" si="99"/>
        <v>10.852017937219731</v>
      </c>
      <c r="AB52" s="124">
        <f t="shared" si="99"/>
        <v>3.7668161434977594</v>
      </c>
      <c r="AC52" s="124">
        <f t="shared" si="99"/>
        <v>20.71748878923766</v>
      </c>
      <c r="AD52" s="124">
        <f t="shared" si="99"/>
        <v>100</v>
      </c>
      <c r="AE52" s="131"/>
      <c r="AF52" s="124">
        <f t="shared" ref="AF52:AJ52" si="100">AF21/$AJ21*100</f>
        <v>87.426686217008793</v>
      </c>
      <c r="AG52" s="124">
        <f t="shared" si="100"/>
        <v>8.3211143695014638</v>
      </c>
      <c r="AH52" s="124">
        <f t="shared" si="100"/>
        <v>0.8431085043988269</v>
      </c>
      <c r="AI52" s="124">
        <f t="shared" si="100"/>
        <v>3.4090909090909083</v>
      </c>
      <c r="AJ52" s="124">
        <f t="shared" si="100"/>
        <v>100</v>
      </c>
    </row>
    <row r="53" spans="1:36" ht="15" thickTop="1" x14ac:dyDescent="0.2"/>
  </sheetData>
  <mergeCells count="26">
    <mergeCell ref="A27:F27"/>
    <mergeCell ref="M27:O27"/>
    <mergeCell ref="S27:X27"/>
    <mergeCell ref="AE27:AG27"/>
    <mergeCell ref="A1:R1"/>
    <mergeCell ref="S1:AJ1"/>
    <mergeCell ref="B4:F4"/>
    <mergeCell ref="H4:L4"/>
    <mergeCell ref="N4:R4"/>
    <mergeCell ref="Z4:AD4"/>
    <mergeCell ref="A3:A5"/>
    <mergeCell ref="B3:R3"/>
    <mergeCell ref="S3:S5"/>
    <mergeCell ref="AF4:AJ4"/>
    <mergeCell ref="T4:X4"/>
    <mergeCell ref="T3:AJ3"/>
    <mergeCell ref="A34:A36"/>
    <mergeCell ref="B34:R34"/>
    <mergeCell ref="S34:S36"/>
    <mergeCell ref="T34:AJ34"/>
    <mergeCell ref="B35:F35"/>
    <mergeCell ref="H35:L35"/>
    <mergeCell ref="N35:R35"/>
    <mergeCell ref="T35:X35"/>
    <mergeCell ref="Z35:AD35"/>
    <mergeCell ref="AF35:AJ35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24"/>
  <sheetViews>
    <sheetView rightToLeft="1" view="pageBreakPreview" topLeftCell="K1" zoomScaleSheetLayoutView="100" workbookViewId="0">
      <selection activeCell="A2" sqref="A2"/>
    </sheetView>
  </sheetViews>
  <sheetFormatPr defaultColWidth="9.125" defaultRowHeight="14.25" x14ac:dyDescent="0.2"/>
  <cols>
    <col min="1" max="1" width="14.875" style="37" customWidth="1"/>
    <col min="2" max="6" width="7.75" style="91" customWidth="1"/>
    <col min="7" max="7" width="0.875" style="91" customWidth="1"/>
    <col min="8" max="12" width="7.75" style="91" customWidth="1"/>
    <col min="13" max="13" width="0.875" style="91" customWidth="1"/>
    <col min="14" max="18" width="7.75" style="91" customWidth="1"/>
    <col min="19" max="19" width="14.75" style="37" customWidth="1"/>
    <col min="20" max="24" width="7.75" style="119" customWidth="1"/>
    <col min="25" max="25" width="1.125" style="119" customWidth="1"/>
    <col min="26" max="30" width="7.75" style="91" customWidth="1"/>
    <col min="31" max="31" width="1.125" style="91" customWidth="1"/>
    <col min="32" max="36" width="7.75" style="91" customWidth="1"/>
    <col min="37" max="16384" width="9.125" style="91"/>
  </cols>
  <sheetData>
    <row r="1" spans="1:36" ht="36.75" customHeight="1" x14ac:dyDescent="0.2">
      <c r="A1" s="218" t="s">
        <v>171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 t="s">
        <v>171</v>
      </c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s="209" customFormat="1" ht="21.75" customHeight="1" thickBot="1" x14ac:dyDescent="0.25">
      <c r="A2" s="210" t="s">
        <v>230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10" t="s">
        <v>231</v>
      </c>
      <c r="T2" s="211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1:36" s="114" customFormat="1" ht="32.25" customHeight="1" thickTop="1" x14ac:dyDescent="0.2">
      <c r="A3" s="235" t="s">
        <v>0</v>
      </c>
      <c r="B3" s="225" t="s">
        <v>191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35" t="s">
        <v>0</v>
      </c>
      <c r="T3" s="225" t="s">
        <v>191</v>
      </c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</row>
    <row r="4" spans="1:36" ht="23.25" customHeight="1" x14ac:dyDescent="0.2">
      <c r="A4" s="220"/>
      <c r="B4" s="238" t="s">
        <v>176</v>
      </c>
      <c r="C4" s="238"/>
      <c r="D4" s="238"/>
      <c r="E4" s="238"/>
      <c r="F4" s="238"/>
      <c r="G4" s="155"/>
      <c r="H4" s="238" t="s">
        <v>43</v>
      </c>
      <c r="I4" s="238"/>
      <c r="J4" s="238"/>
      <c r="K4" s="238"/>
      <c r="L4" s="238"/>
      <c r="M4" s="155"/>
      <c r="N4" s="238" t="s">
        <v>161</v>
      </c>
      <c r="O4" s="238"/>
      <c r="P4" s="238"/>
      <c r="Q4" s="238"/>
      <c r="R4" s="238"/>
      <c r="S4" s="220"/>
      <c r="T4" s="238" t="s">
        <v>163</v>
      </c>
      <c r="U4" s="238"/>
      <c r="V4" s="238"/>
      <c r="W4" s="238"/>
      <c r="X4" s="238"/>
      <c r="Y4" s="157"/>
      <c r="Z4" s="238" t="s">
        <v>45</v>
      </c>
      <c r="AA4" s="238"/>
      <c r="AB4" s="238"/>
      <c r="AC4" s="238"/>
      <c r="AD4" s="238"/>
      <c r="AE4" s="146"/>
      <c r="AF4" s="238" t="s">
        <v>20</v>
      </c>
      <c r="AG4" s="238"/>
      <c r="AH4" s="238"/>
      <c r="AI4" s="238"/>
      <c r="AJ4" s="238"/>
    </row>
    <row r="5" spans="1:36" ht="27" customHeight="1" x14ac:dyDescent="0.2">
      <c r="A5" s="236"/>
      <c r="B5" s="152" t="s">
        <v>46</v>
      </c>
      <c r="C5" s="152" t="s">
        <v>47</v>
      </c>
      <c r="D5" s="152" t="s">
        <v>48</v>
      </c>
      <c r="E5" s="152" t="s">
        <v>49</v>
      </c>
      <c r="F5" s="130" t="s">
        <v>19</v>
      </c>
      <c r="G5" s="144"/>
      <c r="H5" s="152" t="s">
        <v>46</v>
      </c>
      <c r="I5" s="152" t="s">
        <v>47</v>
      </c>
      <c r="J5" s="152" t="s">
        <v>48</v>
      </c>
      <c r="K5" s="152" t="s">
        <v>49</v>
      </c>
      <c r="L5" s="130" t="s">
        <v>19</v>
      </c>
      <c r="M5" s="144"/>
      <c r="N5" s="152" t="s">
        <v>46</v>
      </c>
      <c r="O5" s="152" t="s">
        <v>47</v>
      </c>
      <c r="P5" s="152" t="s">
        <v>48</v>
      </c>
      <c r="Q5" s="152" t="s">
        <v>49</v>
      </c>
      <c r="R5" s="130" t="s">
        <v>19</v>
      </c>
      <c r="S5" s="236"/>
      <c r="T5" s="152" t="s">
        <v>46</v>
      </c>
      <c r="U5" s="152" t="s">
        <v>47</v>
      </c>
      <c r="V5" s="152" t="s">
        <v>48</v>
      </c>
      <c r="W5" s="152" t="s">
        <v>49</v>
      </c>
      <c r="X5" s="130" t="s">
        <v>19</v>
      </c>
      <c r="Y5" s="153"/>
      <c r="Z5" s="152" t="s">
        <v>46</v>
      </c>
      <c r="AA5" s="152" t="s">
        <v>47</v>
      </c>
      <c r="AB5" s="152" t="s">
        <v>48</v>
      </c>
      <c r="AC5" s="152" t="s">
        <v>49</v>
      </c>
      <c r="AD5" s="130" t="s">
        <v>19</v>
      </c>
      <c r="AE5" s="144"/>
      <c r="AF5" s="152" t="s">
        <v>46</v>
      </c>
      <c r="AG5" s="152" t="s">
        <v>47</v>
      </c>
      <c r="AH5" s="152" t="s">
        <v>48</v>
      </c>
      <c r="AI5" s="152" t="s">
        <v>49</v>
      </c>
      <c r="AJ5" s="130" t="s">
        <v>19</v>
      </c>
    </row>
    <row r="6" spans="1:36" ht="23.25" customHeight="1" x14ac:dyDescent="0.2">
      <c r="A6" s="122" t="s">
        <v>2</v>
      </c>
      <c r="B6" s="125">
        <v>100</v>
      </c>
      <c r="C6" s="125">
        <v>0</v>
      </c>
      <c r="D6" s="125">
        <v>0</v>
      </c>
      <c r="E6" s="125">
        <v>0</v>
      </c>
      <c r="F6" s="125">
        <v>100</v>
      </c>
      <c r="G6" s="9"/>
      <c r="H6" s="125">
        <v>100</v>
      </c>
      <c r="I6" s="125">
        <v>0</v>
      </c>
      <c r="J6" s="125">
        <v>0</v>
      </c>
      <c r="K6" s="125">
        <v>0</v>
      </c>
      <c r="L6" s="125">
        <v>100</v>
      </c>
      <c r="M6" s="11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2" t="s">
        <v>2</v>
      </c>
      <c r="T6" s="125">
        <v>0</v>
      </c>
      <c r="U6" s="125">
        <v>0</v>
      </c>
      <c r="V6" s="125">
        <v>0</v>
      </c>
      <c r="W6" s="125">
        <v>0</v>
      </c>
      <c r="X6" s="125">
        <v>0</v>
      </c>
      <c r="Y6" s="9"/>
      <c r="Z6" s="125">
        <v>84.210526315789465</v>
      </c>
      <c r="AA6" s="125">
        <v>12.631578947368425</v>
      </c>
      <c r="AB6" s="125">
        <v>0</v>
      </c>
      <c r="AC6" s="125">
        <v>3.1578947368421062</v>
      </c>
      <c r="AD6" s="125">
        <v>100</v>
      </c>
      <c r="AE6" s="9"/>
      <c r="AF6" s="125">
        <v>100</v>
      </c>
      <c r="AG6" s="125">
        <v>0</v>
      </c>
      <c r="AH6" s="125">
        <v>0</v>
      </c>
      <c r="AI6" s="125">
        <v>0</v>
      </c>
      <c r="AJ6" s="125">
        <v>100</v>
      </c>
    </row>
    <row r="7" spans="1:36" ht="23.25" customHeight="1" x14ac:dyDescent="0.2">
      <c r="A7" s="122" t="s">
        <v>4</v>
      </c>
      <c r="B7" s="125">
        <v>0</v>
      </c>
      <c r="C7" s="125">
        <v>0</v>
      </c>
      <c r="D7" s="125">
        <v>0</v>
      </c>
      <c r="E7" s="125">
        <v>0</v>
      </c>
      <c r="F7" s="125">
        <v>0</v>
      </c>
      <c r="G7" s="9"/>
      <c r="H7" s="125">
        <v>100</v>
      </c>
      <c r="I7" s="125">
        <v>0</v>
      </c>
      <c r="J7" s="125">
        <v>0</v>
      </c>
      <c r="K7" s="125">
        <v>0</v>
      </c>
      <c r="L7" s="125">
        <v>100</v>
      </c>
      <c r="M7" s="11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2" t="s">
        <v>4</v>
      </c>
      <c r="T7" s="125">
        <v>0</v>
      </c>
      <c r="U7" s="125">
        <v>100</v>
      </c>
      <c r="V7" s="125">
        <v>0</v>
      </c>
      <c r="W7" s="125">
        <v>0</v>
      </c>
      <c r="X7" s="125">
        <v>100</v>
      </c>
      <c r="Y7" s="9"/>
      <c r="Z7" s="125">
        <v>73.469387755102048</v>
      </c>
      <c r="AA7" s="125">
        <v>26.530612244897966</v>
      </c>
      <c r="AB7" s="125">
        <v>0</v>
      </c>
      <c r="AC7" s="125">
        <v>0</v>
      </c>
      <c r="AD7" s="125">
        <v>100</v>
      </c>
      <c r="AE7" s="9"/>
      <c r="AF7" s="125">
        <v>100</v>
      </c>
      <c r="AG7" s="125">
        <v>0</v>
      </c>
      <c r="AH7" s="125">
        <v>0</v>
      </c>
      <c r="AI7" s="125">
        <v>0</v>
      </c>
      <c r="AJ7" s="125">
        <v>100</v>
      </c>
    </row>
    <row r="8" spans="1:36" ht="23.25" customHeight="1" x14ac:dyDescent="0.2">
      <c r="A8" s="122" t="s">
        <v>6</v>
      </c>
      <c r="B8" s="125">
        <v>100</v>
      </c>
      <c r="C8" s="125">
        <v>0</v>
      </c>
      <c r="D8" s="125">
        <v>0</v>
      </c>
      <c r="E8" s="125">
        <v>0</v>
      </c>
      <c r="F8" s="125">
        <v>100</v>
      </c>
      <c r="G8" s="9"/>
      <c r="H8" s="125">
        <v>100</v>
      </c>
      <c r="I8" s="125">
        <v>0</v>
      </c>
      <c r="J8" s="125">
        <v>0</v>
      </c>
      <c r="K8" s="125">
        <v>0</v>
      </c>
      <c r="L8" s="125">
        <v>100</v>
      </c>
      <c r="M8" s="11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2" t="s">
        <v>6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9"/>
      <c r="Z8" s="125">
        <v>78.571428571428555</v>
      </c>
      <c r="AA8" s="125">
        <v>1.0204081632653061</v>
      </c>
      <c r="AB8" s="125">
        <v>0</v>
      </c>
      <c r="AC8" s="125">
        <v>20.408163265306133</v>
      </c>
      <c r="AD8" s="125">
        <v>100</v>
      </c>
      <c r="AE8" s="9"/>
      <c r="AF8" s="125">
        <v>92.857142857142861</v>
      </c>
      <c r="AG8" s="125">
        <v>7.1428571428571441</v>
      </c>
      <c r="AH8" s="125">
        <v>0</v>
      </c>
      <c r="AI8" s="125">
        <v>0</v>
      </c>
      <c r="AJ8" s="125">
        <v>100</v>
      </c>
    </row>
    <row r="9" spans="1:36" ht="23.25" customHeight="1" x14ac:dyDescent="0.2">
      <c r="A9" s="122" t="s">
        <v>7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9"/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15" t="e">
        <v>#DIV/0!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2" t="s">
        <v>7</v>
      </c>
      <c r="T9" s="125">
        <v>100</v>
      </c>
      <c r="U9" s="125">
        <v>0</v>
      </c>
      <c r="V9" s="125">
        <v>0</v>
      </c>
      <c r="W9" s="125">
        <v>0</v>
      </c>
      <c r="X9" s="125">
        <v>100</v>
      </c>
      <c r="Y9" s="9"/>
      <c r="Z9" s="125">
        <v>91.891891891891902</v>
      </c>
      <c r="AA9" s="125">
        <v>5.4054054054054053</v>
      </c>
      <c r="AB9" s="125">
        <v>0</v>
      </c>
      <c r="AC9" s="125">
        <v>2.7027027027027026</v>
      </c>
      <c r="AD9" s="125">
        <v>100</v>
      </c>
      <c r="AE9" s="9"/>
      <c r="AF9" s="125">
        <v>100</v>
      </c>
      <c r="AG9" s="125">
        <v>0</v>
      </c>
      <c r="AH9" s="125">
        <v>0</v>
      </c>
      <c r="AI9" s="125">
        <v>0</v>
      </c>
      <c r="AJ9" s="125">
        <v>100</v>
      </c>
    </row>
    <row r="10" spans="1:36" ht="23.25" customHeight="1" x14ac:dyDescent="0.2">
      <c r="A10" s="122" t="s">
        <v>8</v>
      </c>
      <c r="B10" s="125">
        <v>83.333333333333343</v>
      </c>
      <c r="C10" s="125">
        <v>0</v>
      </c>
      <c r="D10" s="125">
        <v>0</v>
      </c>
      <c r="E10" s="125">
        <v>16.666666666666664</v>
      </c>
      <c r="F10" s="125">
        <v>100</v>
      </c>
      <c r="G10" s="9"/>
      <c r="H10" s="125">
        <v>100</v>
      </c>
      <c r="I10" s="125">
        <v>0</v>
      </c>
      <c r="J10" s="125">
        <v>0</v>
      </c>
      <c r="K10" s="125">
        <v>0</v>
      </c>
      <c r="L10" s="125">
        <v>100</v>
      </c>
      <c r="M10" s="11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2" t="s">
        <v>8</v>
      </c>
      <c r="T10" s="125">
        <v>100</v>
      </c>
      <c r="U10" s="125">
        <v>0</v>
      </c>
      <c r="V10" s="125">
        <v>0</v>
      </c>
      <c r="W10" s="125">
        <v>0</v>
      </c>
      <c r="X10" s="125">
        <v>100</v>
      </c>
      <c r="Y10" s="9"/>
      <c r="Z10" s="125">
        <v>13.899613899613902</v>
      </c>
      <c r="AA10" s="125">
        <v>5.0193050193050226</v>
      </c>
      <c r="AB10" s="125">
        <v>15.05791505791507</v>
      </c>
      <c r="AC10" s="125">
        <v>66.023166023166027</v>
      </c>
      <c r="AD10" s="125">
        <v>100</v>
      </c>
      <c r="AE10" s="9"/>
      <c r="AF10" s="125">
        <v>91.77927927927928</v>
      </c>
      <c r="AG10" s="125">
        <v>5.6306306306306331</v>
      </c>
      <c r="AH10" s="125">
        <v>0.45045045045045029</v>
      </c>
      <c r="AI10" s="125">
        <v>2.1396396396396393</v>
      </c>
      <c r="AJ10" s="125">
        <v>100</v>
      </c>
    </row>
    <row r="11" spans="1:36" ht="23.25" customHeight="1" x14ac:dyDescent="0.2">
      <c r="A11" s="122" t="s">
        <v>9</v>
      </c>
      <c r="B11" s="125">
        <v>0</v>
      </c>
      <c r="C11" s="125">
        <v>0</v>
      </c>
      <c r="D11" s="125">
        <v>0</v>
      </c>
      <c r="E11" s="125">
        <v>0</v>
      </c>
      <c r="F11" s="125">
        <v>0</v>
      </c>
      <c r="G11" s="9"/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15" t="e">
        <v>#DIV/0!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2" t="s">
        <v>9</v>
      </c>
      <c r="T11" s="125">
        <v>100</v>
      </c>
      <c r="U11" s="125">
        <v>0</v>
      </c>
      <c r="V11" s="125">
        <v>0</v>
      </c>
      <c r="W11" s="125">
        <v>0</v>
      </c>
      <c r="X11" s="125">
        <v>100</v>
      </c>
      <c r="Y11" s="9"/>
      <c r="Z11" s="125">
        <v>90.804597701149419</v>
      </c>
      <c r="AA11" s="125">
        <v>6.8965517241379306</v>
      </c>
      <c r="AB11" s="125">
        <v>0</v>
      </c>
      <c r="AC11" s="125">
        <v>2.2988505747126435</v>
      </c>
      <c r="AD11" s="125">
        <v>100</v>
      </c>
      <c r="AE11" s="9"/>
      <c r="AF11" s="125">
        <v>84.307178631051755</v>
      </c>
      <c r="AG11" s="125">
        <v>15.692821368948245</v>
      </c>
      <c r="AH11" s="125">
        <v>0</v>
      </c>
      <c r="AI11" s="125">
        <v>0</v>
      </c>
      <c r="AJ11" s="125">
        <v>100</v>
      </c>
    </row>
    <row r="12" spans="1:36" ht="23.25" customHeight="1" x14ac:dyDescent="0.2">
      <c r="A12" s="122" t="s">
        <v>10</v>
      </c>
      <c r="B12" s="125">
        <v>100</v>
      </c>
      <c r="C12" s="125">
        <v>0</v>
      </c>
      <c r="D12" s="125">
        <v>0</v>
      </c>
      <c r="E12" s="125">
        <v>0</v>
      </c>
      <c r="F12" s="125">
        <v>100</v>
      </c>
      <c r="G12" s="9"/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15" t="e">
        <v>#DIV/0!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2" t="s">
        <v>10</v>
      </c>
      <c r="T12" s="125">
        <v>66.666666666666657</v>
      </c>
      <c r="U12" s="125">
        <v>33.333333333333329</v>
      </c>
      <c r="V12" s="125">
        <v>0</v>
      </c>
      <c r="W12" s="125">
        <v>0</v>
      </c>
      <c r="X12" s="125">
        <v>100</v>
      </c>
      <c r="Y12" s="9"/>
      <c r="Z12" s="125">
        <v>64.705882352941174</v>
      </c>
      <c r="AA12" s="125">
        <v>35.294117647058826</v>
      </c>
      <c r="AB12" s="125">
        <v>0</v>
      </c>
      <c r="AC12" s="125">
        <v>0</v>
      </c>
      <c r="AD12" s="125">
        <v>100</v>
      </c>
      <c r="AE12" s="9"/>
      <c r="AF12" s="125">
        <v>92.857142857142861</v>
      </c>
      <c r="AG12" s="125">
        <v>0</v>
      </c>
      <c r="AH12" s="125">
        <v>0</v>
      </c>
      <c r="AI12" s="125">
        <v>7.1428571428571423</v>
      </c>
      <c r="AJ12" s="125">
        <v>100</v>
      </c>
    </row>
    <row r="13" spans="1:36" ht="23.25" customHeight="1" x14ac:dyDescent="0.2">
      <c r="A13" s="122" t="s">
        <v>11</v>
      </c>
      <c r="B13" s="125">
        <v>100</v>
      </c>
      <c r="C13" s="125">
        <v>0</v>
      </c>
      <c r="D13" s="125">
        <v>0</v>
      </c>
      <c r="E13" s="125">
        <v>0</v>
      </c>
      <c r="F13" s="125">
        <v>100</v>
      </c>
      <c r="G13" s="9"/>
      <c r="H13" s="125">
        <v>100</v>
      </c>
      <c r="I13" s="125">
        <v>0</v>
      </c>
      <c r="J13" s="125">
        <v>0</v>
      </c>
      <c r="K13" s="125">
        <v>0</v>
      </c>
      <c r="L13" s="125">
        <v>100</v>
      </c>
      <c r="M13" s="11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2" t="s">
        <v>11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9"/>
      <c r="Z13" s="125">
        <v>50.000000000000014</v>
      </c>
      <c r="AA13" s="125">
        <v>49.999999999999986</v>
      </c>
      <c r="AB13" s="125">
        <v>0</v>
      </c>
      <c r="AC13" s="125">
        <v>0</v>
      </c>
      <c r="AD13" s="125">
        <v>100</v>
      </c>
      <c r="AE13" s="9"/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</row>
    <row r="14" spans="1:36" ht="23.25" customHeight="1" x14ac:dyDescent="0.2">
      <c r="A14" s="122" t="s">
        <v>12</v>
      </c>
      <c r="B14" s="125">
        <v>100</v>
      </c>
      <c r="C14" s="125">
        <v>0</v>
      </c>
      <c r="D14" s="125">
        <v>0</v>
      </c>
      <c r="E14" s="125">
        <v>0</v>
      </c>
      <c r="F14" s="125">
        <v>100</v>
      </c>
      <c r="G14" s="9"/>
      <c r="H14" s="125">
        <v>100</v>
      </c>
      <c r="I14" s="125">
        <v>0</v>
      </c>
      <c r="J14" s="125">
        <v>0</v>
      </c>
      <c r="K14" s="125">
        <v>0</v>
      </c>
      <c r="L14" s="125">
        <v>100</v>
      </c>
      <c r="M14" s="11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2" t="s">
        <v>12</v>
      </c>
      <c r="T14" s="125">
        <v>100</v>
      </c>
      <c r="U14" s="125">
        <v>0</v>
      </c>
      <c r="V14" s="125">
        <v>0</v>
      </c>
      <c r="W14" s="125">
        <v>0</v>
      </c>
      <c r="X14" s="125">
        <v>100</v>
      </c>
      <c r="Y14" s="9"/>
      <c r="Z14" s="125">
        <v>93.75</v>
      </c>
      <c r="AA14" s="125">
        <v>6.25</v>
      </c>
      <c r="AB14" s="125">
        <v>0</v>
      </c>
      <c r="AC14" s="125">
        <v>0</v>
      </c>
      <c r="AD14" s="125">
        <v>100</v>
      </c>
      <c r="AE14" s="9"/>
      <c r="AF14" s="125">
        <v>100</v>
      </c>
      <c r="AG14" s="125">
        <v>0</v>
      </c>
      <c r="AH14" s="125">
        <v>0</v>
      </c>
      <c r="AI14" s="125">
        <v>0</v>
      </c>
      <c r="AJ14" s="125">
        <v>100</v>
      </c>
    </row>
    <row r="15" spans="1:36" ht="23.25" customHeight="1" x14ac:dyDescent="0.2">
      <c r="A15" s="122" t="s">
        <v>13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9"/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15" t="e">
        <v>#DIV/0!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2" t="s">
        <v>13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9"/>
      <c r="Z15" s="125">
        <v>65.714285714285708</v>
      </c>
      <c r="AA15" s="125">
        <v>25.714285714285712</v>
      </c>
      <c r="AB15" s="125">
        <v>5.7142857142857153</v>
      </c>
      <c r="AC15" s="125">
        <v>2.8571428571428577</v>
      </c>
      <c r="AD15" s="125">
        <v>100</v>
      </c>
      <c r="AE15" s="9"/>
      <c r="AF15" s="125">
        <v>75.064935064935057</v>
      </c>
      <c r="AG15" s="125">
        <v>6.4935064935064926</v>
      </c>
      <c r="AH15" s="125">
        <v>2.0779220779220777</v>
      </c>
      <c r="AI15" s="125">
        <v>16.363636363636363</v>
      </c>
      <c r="AJ15" s="125">
        <v>100</v>
      </c>
    </row>
    <row r="16" spans="1:36" ht="23.25" customHeight="1" x14ac:dyDescent="0.2">
      <c r="A16" s="122" t="s">
        <v>14</v>
      </c>
      <c r="B16" s="125">
        <v>0</v>
      </c>
      <c r="C16" s="125">
        <v>0</v>
      </c>
      <c r="D16" s="125">
        <v>0</v>
      </c>
      <c r="E16" s="125">
        <v>0</v>
      </c>
      <c r="F16" s="125">
        <v>0</v>
      </c>
      <c r="G16" s="9"/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15" t="e">
        <v>#DIV/0!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2" t="s">
        <v>14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9"/>
      <c r="Z16" s="125">
        <v>71.428571428571431</v>
      </c>
      <c r="AA16" s="125">
        <v>20.408163265306118</v>
      </c>
      <c r="AB16" s="125">
        <v>1.0204081632653068</v>
      </c>
      <c r="AC16" s="125">
        <v>7.142857142857145</v>
      </c>
      <c r="AD16" s="125">
        <v>100</v>
      </c>
      <c r="AE16" s="9"/>
      <c r="AF16" s="125">
        <v>93.79844961240309</v>
      </c>
      <c r="AG16" s="125">
        <v>5.4263565891472867</v>
      </c>
      <c r="AH16" s="125">
        <v>0</v>
      </c>
      <c r="AI16" s="125">
        <v>0.77519379844961278</v>
      </c>
      <c r="AJ16" s="125">
        <v>100</v>
      </c>
    </row>
    <row r="17" spans="1:36" ht="23.25" customHeight="1" x14ac:dyDescent="0.2">
      <c r="A17" s="122" t="s">
        <v>15</v>
      </c>
      <c r="B17" s="125">
        <v>100</v>
      </c>
      <c r="C17" s="125">
        <v>0</v>
      </c>
      <c r="D17" s="125">
        <v>0</v>
      </c>
      <c r="E17" s="125">
        <v>0</v>
      </c>
      <c r="F17" s="125">
        <v>100</v>
      </c>
      <c r="G17" s="9"/>
      <c r="H17" s="125">
        <v>100</v>
      </c>
      <c r="I17" s="125">
        <v>0</v>
      </c>
      <c r="J17" s="125">
        <v>0</v>
      </c>
      <c r="K17" s="125">
        <v>0</v>
      </c>
      <c r="L17" s="125">
        <v>100</v>
      </c>
      <c r="M17" s="11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2" t="s">
        <v>15</v>
      </c>
      <c r="T17" s="125">
        <v>100</v>
      </c>
      <c r="U17" s="125">
        <v>0</v>
      </c>
      <c r="V17" s="125">
        <v>0</v>
      </c>
      <c r="W17" s="125">
        <v>0</v>
      </c>
      <c r="X17" s="125">
        <v>100</v>
      </c>
      <c r="Y17" s="9"/>
      <c r="Z17" s="125">
        <v>78.632478632478637</v>
      </c>
      <c r="AA17" s="125">
        <v>0.85470085470085444</v>
      </c>
      <c r="AB17" s="125">
        <v>0</v>
      </c>
      <c r="AC17" s="125">
        <v>20.512820512820507</v>
      </c>
      <c r="AD17" s="125">
        <v>100</v>
      </c>
      <c r="AE17" s="9"/>
      <c r="AF17" s="125">
        <v>72.727272727272734</v>
      </c>
      <c r="AG17" s="125">
        <v>0</v>
      </c>
      <c r="AH17" s="125">
        <v>0</v>
      </c>
      <c r="AI17" s="125">
        <v>27.27272727272727</v>
      </c>
      <c r="AJ17" s="125">
        <v>100</v>
      </c>
    </row>
    <row r="18" spans="1:36" ht="23.25" customHeight="1" x14ac:dyDescent="0.2">
      <c r="A18" s="122" t="s">
        <v>16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9"/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15" t="e">
        <v>#DIV/0!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2" t="s">
        <v>16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9"/>
      <c r="Z18" s="125">
        <v>93.939393939393938</v>
      </c>
      <c r="AA18" s="125">
        <v>6.0606060606060606</v>
      </c>
      <c r="AB18" s="125">
        <v>0</v>
      </c>
      <c r="AC18" s="125">
        <v>0</v>
      </c>
      <c r="AD18" s="125">
        <v>100</v>
      </c>
      <c r="AE18" s="9"/>
      <c r="AF18" s="125">
        <v>87.44769874476988</v>
      </c>
      <c r="AG18" s="125">
        <v>8.3682008368200851</v>
      </c>
      <c r="AH18" s="125">
        <v>4.1841004184100425</v>
      </c>
      <c r="AI18" s="125">
        <v>0</v>
      </c>
      <c r="AJ18" s="125">
        <v>100</v>
      </c>
    </row>
    <row r="19" spans="1:36" ht="23.25" customHeight="1" x14ac:dyDescent="0.2">
      <c r="A19" s="122" t="s">
        <v>17</v>
      </c>
      <c r="B19" s="125">
        <v>0</v>
      </c>
      <c r="C19" s="125">
        <v>0</v>
      </c>
      <c r="D19" s="125">
        <v>0</v>
      </c>
      <c r="E19" s="125">
        <v>0</v>
      </c>
      <c r="F19" s="125">
        <v>0</v>
      </c>
      <c r="G19" s="9"/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15" t="e">
        <v>#DIV/0!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2" t="s">
        <v>17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9"/>
      <c r="Z19" s="125">
        <v>91.17647058823529</v>
      </c>
      <c r="AA19" s="125">
        <v>7.352941176470587</v>
      </c>
      <c r="AB19" s="125">
        <v>0</v>
      </c>
      <c r="AC19" s="125">
        <v>1.4705882352941175</v>
      </c>
      <c r="AD19" s="125">
        <v>100</v>
      </c>
      <c r="AE19" s="9"/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</row>
    <row r="20" spans="1:36" ht="23.25" customHeight="1" x14ac:dyDescent="0.2">
      <c r="A20" s="123" t="s">
        <v>18</v>
      </c>
      <c r="B20" s="125">
        <v>0</v>
      </c>
      <c r="C20" s="125">
        <v>0</v>
      </c>
      <c r="D20" s="125">
        <v>0</v>
      </c>
      <c r="E20" s="125">
        <v>0</v>
      </c>
      <c r="F20" s="125">
        <v>0</v>
      </c>
      <c r="G20" s="19"/>
      <c r="H20" s="127">
        <v>100</v>
      </c>
      <c r="I20" s="127">
        <v>0</v>
      </c>
      <c r="J20" s="127">
        <v>0</v>
      </c>
      <c r="K20" s="127">
        <v>0</v>
      </c>
      <c r="L20" s="127">
        <v>100</v>
      </c>
      <c r="M20" s="116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3" t="s">
        <v>18</v>
      </c>
      <c r="T20" s="127">
        <v>100</v>
      </c>
      <c r="U20" s="127">
        <v>0</v>
      </c>
      <c r="V20" s="127">
        <v>0</v>
      </c>
      <c r="W20" s="127">
        <v>0</v>
      </c>
      <c r="X20" s="127">
        <v>100</v>
      </c>
      <c r="Y20" s="8"/>
      <c r="Z20" s="127">
        <v>97.560975609756099</v>
      </c>
      <c r="AA20" s="127">
        <v>0</v>
      </c>
      <c r="AB20" s="127">
        <v>0</v>
      </c>
      <c r="AC20" s="127">
        <v>2.4390243902439024</v>
      </c>
      <c r="AD20" s="127">
        <v>100</v>
      </c>
      <c r="AE20" s="19"/>
      <c r="AF20" s="127">
        <v>80.916030534351137</v>
      </c>
      <c r="AG20" s="127">
        <v>16.793893129770996</v>
      </c>
      <c r="AH20" s="127">
        <v>0.76335877862595436</v>
      </c>
      <c r="AI20" s="127">
        <v>1.5267175572519089</v>
      </c>
      <c r="AJ20" s="127">
        <v>100</v>
      </c>
    </row>
    <row r="21" spans="1:36" s="154" customFormat="1" ht="33" customHeight="1" thickBot="1" x14ac:dyDescent="0.25">
      <c r="A21" s="177" t="s">
        <v>177</v>
      </c>
      <c r="B21" s="187">
        <v>93.75</v>
      </c>
      <c r="C21" s="187">
        <v>0</v>
      </c>
      <c r="D21" s="187">
        <v>0</v>
      </c>
      <c r="E21" s="187">
        <v>6.25</v>
      </c>
      <c r="F21" s="187">
        <v>100</v>
      </c>
      <c r="G21" s="188"/>
      <c r="H21" s="187">
        <v>100</v>
      </c>
      <c r="I21" s="187">
        <v>0</v>
      </c>
      <c r="J21" s="187">
        <v>0</v>
      </c>
      <c r="K21" s="187">
        <v>0</v>
      </c>
      <c r="L21" s="187">
        <v>100</v>
      </c>
      <c r="M21" s="189">
        <v>0</v>
      </c>
      <c r="N21" s="187">
        <v>0</v>
      </c>
      <c r="O21" s="187">
        <v>0</v>
      </c>
      <c r="P21" s="187">
        <v>0</v>
      </c>
      <c r="Q21" s="187">
        <v>0</v>
      </c>
      <c r="R21" s="187">
        <v>0</v>
      </c>
      <c r="S21" s="177" t="s">
        <v>177</v>
      </c>
      <c r="T21" s="187">
        <v>95.081967213114751</v>
      </c>
      <c r="U21" s="187">
        <v>4.918032786885246</v>
      </c>
      <c r="V21" s="187">
        <v>0</v>
      </c>
      <c r="W21" s="187">
        <v>0</v>
      </c>
      <c r="X21" s="187">
        <v>100</v>
      </c>
      <c r="Y21" s="190"/>
      <c r="Z21" s="187">
        <v>64.663677130044846</v>
      </c>
      <c r="AA21" s="187">
        <v>10.852017937219731</v>
      </c>
      <c r="AB21" s="187">
        <v>3.7668161434977594</v>
      </c>
      <c r="AC21" s="187">
        <v>20.71748878923766</v>
      </c>
      <c r="AD21" s="187">
        <v>100</v>
      </c>
      <c r="AE21" s="188"/>
      <c r="AF21" s="187">
        <v>87.426686217008793</v>
      </c>
      <c r="AG21" s="187">
        <v>8.3211143695014638</v>
      </c>
      <c r="AH21" s="187">
        <v>0.8431085043988269</v>
      </c>
      <c r="AI21" s="187">
        <v>3.4090909090909083</v>
      </c>
      <c r="AJ21" s="187">
        <v>100</v>
      </c>
    </row>
    <row r="22" spans="1:36" ht="21.75" customHeight="1" thickTop="1" x14ac:dyDescent="0.2">
      <c r="R22" s="1" t="s">
        <v>27</v>
      </c>
      <c r="X22" s="1"/>
      <c r="Y22" s="1"/>
    </row>
    <row r="23" spans="1:36" s="119" customFormat="1" ht="17.25" customHeight="1" x14ac:dyDescent="0.2">
      <c r="A23" s="37"/>
      <c r="R23" s="1"/>
      <c r="S23" s="37"/>
      <c r="X23" s="1"/>
      <c r="Y23" s="1"/>
    </row>
    <row r="24" spans="1:36" s="119" customFormat="1" ht="29.25" customHeight="1" x14ac:dyDescent="0.2">
      <c r="A24" s="232" t="s">
        <v>200</v>
      </c>
      <c r="B24" s="232"/>
      <c r="C24" s="232"/>
      <c r="D24" s="232"/>
      <c r="E24" s="232"/>
      <c r="F24" s="232"/>
      <c r="G24" s="117"/>
      <c r="H24" s="117"/>
      <c r="I24" s="117"/>
      <c r="J24" s="117"/>
      <c r="K24" s="150"/>
      <c r="L24" s="150"/>
      <c r="M24" s="232"/>
      <c r="N24" s="232"/>
      <c r="O24" s="232"/>
      <c r="P24" s="150"/>
      <c r="Q24" s="150"/>
      <c r="R24" s="206">
        <v>178</v>
      </c>
      <c r="S24" s="232" t="s">
        <v>200</v>
      </c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117"/>
      <c r="AF24" s="117"/>
      <c r="AG24" s="117"/>
      <c r="AH24" s="117"/>
      <c r="AI24" s="150"/>
      <c r="AJ24" s="206">
        <v>179</v>
      </c>
    </row>
  </sheetData>
  <mergeCells count="16">
    <mergeCell ref="Y24:AD24"/>
    <mergeCell ref="A24:F24"/>
    <mergeCell ref="M24:O24"/>
    <mergeCell ref="S1:AJ1"/>
    <mergeCell ref="T4:X4"/>
    <mergeCell ref="T3:AJ3"/>
    <mergeCell ref="A1:R1"/>
    <mergeCell ref="B4:F4"/>
    <mergeCell ref="H4:L4"/>
    <mergeCell ref="N4:R4"/>
    <mergeCell ref="Z4:AD4"/>
    <mergeCell ref="AF4:AJ4"/>
    <mergeCell ref="A3:A5"/>
    <mergeCell ref="B3:R3"/>
    <mergeCell ref="S3:S5"/>
    <mergeCell ref="S24:X2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rightToLeft="1" view="pageBreakPreview" zoomScaleSheetLayoutView="100" workbookViewId="0">
      <selection activeCell="R3" sqref="R3"/>
    </sheetView>
  </sheetViews>
  <sheetFormatPr defaultColWidth="9.125" defaultRowHeight="14.25" x14ac:dyDescent="0.2"/>
  <cols>
    <col min="1" max="1" width="17" style="37" customWidth="1"/>
    <col min="2" max="2" width="11.75" style="51" customWidth="1"/>
    <col min="3" max="3" width="1" style="119" customWidth="1"/>
    <col min="4" max="8" width="10.125" style="51" customWidth="1"/>
    <col min="9" max="9" width="1.25" style="51" customWidth="1"/>
    <col min="10" max="14" width="10.125" style="51" customWidth="1"/>
    <col min="15" max="16384" width="9.125" style="51"/>
  </cols>
  <sheetData>
    <row r="1" spans="1:14" ht="34.5" customHeight="1" x14ac:dyDescent="0.2">
      <c r="A1" s="218" t="s">
        <v>172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26.25" customHeight="1" thickBot="1" x14ac:dyDescent="0.25">
      <c r="A2" s="210" t="s">
        <v>232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39.75" customHeight="1" thickTop="1" x14ac:dyDescent="0.2">
      <c r="A3" s="219" t="s">
        <v>0</v>
      </c>
      <c r="B3" s="222" t="s">
        <v>203</v>
      </c>
      <c r="C3" s="148"/>
      <c r="D3" s="227" t="s">
        <v>74</v>
      </c>
      <c r="E3" s="227"/>
      <c r="F3" s="227"/>
      <c r="G3" s="227"/>
      <c r="H3" s="227"/>
      <c r="I3" s="145"/>
      <c r="J3" s="227" t="s">
        <v>192</v>
      </c>
      <c r="K3" s="227"/>
      <c r="L3" s="227"/>
      <c r="M3" s="227"/>
      <c r="N3" s="227"/>
    </row>
    <row r="4" spans="1:14" ht="32.25" customHeight="1" x14ac:dyDescent="0.2">
      <c r="A4" s="221"/>
      <c r="B4" s="240"/>
      <c r="C4" s="186"/>
      <c r="D4" s="129" t="s">
        <v>65</v>
      </c>
      <c r="E4" s="129" t="s">
        <v>82</v>
      </c>
      <c r="F4" s="143" t="s">
        <v>66</v>
      </c>
      <c r="G4" s="143" t="s">
        <v>67</v>
      </c>
      <c r="H4" s="143" t="s">
        <v>19</v>
      </c>
      <c r="I4" s="147"/>
      <c r="J4" s="129" t="s">
        <v>65</v>
      </c>
      <c r="K4" s="129" t="s">
        <v>82</v>
      </c>
      <c r="L4" s="143" t="s">
        <v>66</v>
      </c>
      <c r="M4" s="143" t="s">
        <v>67</v>
      </c>
      <c r="N4" s="143" t="s">
        <v>19</v>
      </c>
    </row>
    <row r="5" spans="1:14" ht="23.25" customHeight="1" x14ac:dyDescent="0.2">
      <c r="A5" s="122" t="s">
        <v>2</v>
      </c>
      <c r="B5" s="124">
        <v>44</v>
      </c>
      <c r="C5" s="125"/>
      <c r="D5" s="124">
        <v>239</v>
      </c>
      <c r="E5" s="124">
        <v>913</v>
      </c>
      <c r="F5" s="124">
        <v>160</v>
      </c>
      <c r="G5" s="124">
        <v>0</v>
      </c>
      <c r="H5" s="124">
        <f t="shared" ref="H5:H20" si="0">SUM(D5:G5)</f>
        <v>1312</v>
      </c>
      <c r="I5" s="124"/>
      <c r="J5" s="125">
        <f>D5/$H5*100</f>
        <v>18.216463414634145</v>
      </c>
      <c r="K5" s="125">
        <f t="shared" ref="K5:N5" si="1">E5/$H5*100</f>
        <v>69.588414634146346</v>
      </c>
      <c r="L5" s="125">
        <f t="shared" si="1"/>
        <v>12.195121951219512</v>
      </c>
      <c r="M5" s="125">
        <f t="shared" si="1"/>
        <v>0</v>
      </c>
      <c r="N5" s="125">
        <f t="shared" si="1"/>
        <v>100</v>
      </c>
    </row>
    <row r="6" spans="1:14" ht="23.25" customHeight="1" x14ac:dyDescent="0.2">
      <c r="A6" s="122" t="s">
        <v>4</v>
      </c>
      <c r="B6" s="124">
        <v>12</v>
      </c>
      <c r="C6" s="125"/>
      <c r="D6" s="124">
        <v>176</v>
      </c>
      <c r="E6" s="124">
        <v>71</v>
      </c>
      <c r="F6" s="124">
        <v>4</v>
      </c>
      <c r="G6" s="124">
        <v>0</v>
      </c>
      <c r="H6" s="124">
        <f t="shared" si="0"/>
        <v>251</v>
      </c>
      <c r="I6" s="124"/>
      <c r="J6" s="125">
        <f t="shared" ref="J6:J20" si="2">D6/$H6*100</f>
        <v>70.119521912350606</v>
      </c>
      <c r="K6" s="125">
        <f t="shared" ref="K6:K20" si="3">E6/$H6*100</f>
        <v>28.286852589641438</v>
      </c>
      <c r="L6" s="125">
        <f t="shared" ref="L6:L20" si="4">F6/$H6*100</f>
        <v>1.593625498007968</v>
      </c>
      <c r="M6" s="125">
        <f t="shared" ref="M6:M20" si="5">G6/$H6*100</f>
        <v>0</v>
      </c>
      <c r="N6" s="125">
        <f t="shared" ref="N6:N20" si="6">H6/$H6*100</f>
        <v>100</v>
      </c>
    </row>
    <row r="7" spans="1:14" ht="23.25" customHeight="1" x14ac:dyDescent="0.2">
      <c r="A7" s="122" t="s">
        <v>6</v>
      </c>
      <c r="B7" s="124">
        <v>10</v>
      </c>
      <c r="C7" s="125"/>
      <c r="D7" s="124">
        <v>57</v>
      </c>
      <c r="E7" s="124">
        <v>30</v>
      </c>
      <c r="F7" s="124">
        <v>0</v>
      </c>
      <c r="G7" s="124">
        <v>10</v>
      </c>
      <c r="H7" s="124">
        <f t="shared" si="0"/>
        <v>97</v>
      </c>
      <c r="I7" s="124"/>
      <c r="J7" s="125">
        <f t="shared" si="2"/>
        <v>58.762886597938149</v>
      </c>
      <c r="K7" s="125">
        <f t="shared" si="3"/>
        <v>30.927835051546392</v>
      </c>
      <c r="L7" s="125">
        <f t="shared" si="4"/>
        <v>0</v>
      </c>
      <c r="M7" s="125">
        <f t="shared" si="5"/>
        <v>10.309278350515463</v>
      </c>
      <c r="N7" s="125">
        <f t="shared" si="6"/>
        <v>100</v>
      </c>
    </row>
    <row r="8" spans="1:14" ht="23.25" customHeight="1" x14ac:dyDescent="0.2">
      <c r="A8" s="122" t="s">
        <v>7</v>
      </c>
      <c r="B8" s="124">
        <v>8</v>
      </c>
      <c r="C8" s="125"/>
      <c r="D8" s="124">
        <v>14</v>
      </c>
      <c r="E8" s="124">
        <v>105.00000000000001</v>
      </c>
      <c r="F8" s="124">
        <v>10</v>
      </c>
      <c r="G8" s="124">
        <v>9</v>
      </c>
      <c r="H8" s="124">
        <f t="shared" si="0"/>
        <v>138</v>
      </c>
      <c r="I8" s="124"/>
      <c r="J8" s="125">
        <f t="shared" si="2"/>
        <v>10.144927536231885</v>
      </c>
      <c r="K8" s="125">
        <f t="shared" si="3"/>
        <v>76.08695652173914</v>
      </c>
      <c r="L8" s="125">
        <f t="shared" si="4"/>
        <v>7.2463768115942031</v>
      </c>
      <c r="M8" s="125">
        <f t="shared" si="5"/>
        <v>6.5217391304347823</v>
      </c>
      <c r="N8" s="125">
        <f t="shared" si="6"/>
        <v>100</v>
      </c>
    </row>
    <row r="9" spans="1:14" ht="23.25" customHeight="1" x14ac:dyDescent="0.2">
      <c r="A9" s="122" t="s">
        <v>8</v>
      </c>
      <c r="B9" s="124">
        <v>20</v>
      </c>
      <c r="C9" s="125"/>
      <c r="D9" s="124">
        <v>359.00000000000011</v>
      </c>
      <c r="E9" s="172">
        <v>1327.0000000000005</v>
      </c>
      <c r="F9" s="124">
        <v>1</v>
      </c>
      <c r="G9" s="124">
        <v>25</v>
      </c>
      <c r="H9" s="124">
        <f t="shared" si="0"/>
        <v>1712.0000000000005</v>
      </c>
      <c r="I9" s="124"/>
      <c r="J9" s="125">
        <f t="shared" si="2"/>
        <v>20.969626168224302</v>
      </c>
      <c r="K9" s="125">
        <f t="shared" si="3"/>
        <v>77.511682242990659</v>
      </c>
      <c r="L9" s="125">
        <f t="shared" si="4"/>
        <v>5.8411214953271014E-2</v>
      </c>
      <c r="M9" s="125">
        <f t="shared" si="5"/>
        <v>1.4602803738317753</v>
      </c>
      <c r="N9" s="125">
        <f t="shared" si="6"/>
        <v>100</v>
      </c>
    </row>
    <row r="10" spans="1:14" ht="23.25" customHeight="1" x14ac:dyDescent="0.2">
      <c r="A10" s="122" t="s">
        <v>9</v>
      </c>
      <c r="B10" s="124">
        <v>9</v>
      </c>
      <c r="C10" s="125"/>
      <c r="D10" s="124">
        <v>63.999999999999993</v>
      </c>
      <c r="E10" s="124">
        <v>20</v>
      </c>
      <c r="F10" s="124">
        <v>2</v>
      </c>
      <c r="G10" s="124">
        <v>1</v>
      </c>
      <c r="H10" s="124">
        <f t="shared" si="0"/>
        <v>87</v>
      </c>
      <c r="I10" s="124"/>
      <c r="J10" s="125">
        <f t="shared" si="2"/>
        <v>73.563218390804579</v>
      </c>
      <c r="K10" s="125">
        <f t="shared" si="3"/>
        <v>22.988505747126435</v>
      </c>
      <c r="L10" s="125">
        <f t="shared" si="4"/>
        <v>2.2988505747126435</v>
      </c>
      <c r="M10" s="125">
        <f t="shared" si="5"/>
        <v>1.1494252873563218</v>
      </c>
      <c r="N10" s="125">
        <f t="shared" si="6"/>
        <v>100</v>
      </c>
    </row>
    <row r="11" spans="1:14" ht="23.25" customHeight="1" x14ac:dyDescent="0.2">
      <c r="A11" s="122" t="s">
        <v>10</v>
      </c>
      <c r="B11" s="124">
        <v>8</v>
      </c>
      <c r="C11" s="125"/>
      <c r="D11" s="124">
        <v>194</v>
      </c>
      <c r="E11" s="124">
        <v>537.99999999999989</v>
      </c>
      <c r="F11" s="124">
        <v>9</v>
      </c>
      <c r="G11" s="124">
        <v>2</v>
      </c>
      <c r="H11" s="124">
        <f t="shared" si="0"/>
        <v>742.99999999999989</v>
      </c>
      <c r="I11" s="124"/>
      <c r="J11" s="125">
        <f t="shared" si="2"/>
        <v>26.110363391655454</v>
      </c>
      <c r="K11" s="125">
        <f t="shared" si="3"/>
        <v>72.409152086137269</v>
      </c>
      <c r="L11" s="125">
        <f t="shared" si="4"/>
        <v>1.2113055181695829</v>
      </c>
      <c r="M11" s="125">
        <f t="shared" si="5"/>
        <v>0.26917900403768513</v>
      </c>
      <c r="N11" s="125">
        <f t="shared" si="6"/>
        <v>100</v>
      </c>
    </row>
    <row r="12" spans="1:14" ht="23.25" customHeight="1" x14ac:dyDescent="0.2">
      <c r="A12" s="122" t="s">
        <v>11</v>
      </c>
      <c r="B12" s="124">
        <v>8</v>
      </c>
      <c r="C12" s="125"/>
      <c r="D12" s="124">
        <v>37.000000000000007</v>
      </c>
      <c r="E12" s="124">
        <v>0</v>
      </c>
      <c r="F12" s="124">
        <v>0</v>
      </c>
      <c r="G12" s="124">
        <v>0</v>
      </c>
      <c r="H12" s="124">
        <f t="shared" si="0"/>
        <v>37.000000000000007</v>
      </c>
      <c r="I12" s="124"/>
      <c r="J12" s="125">
        <f t="shared" si="2"/>
        <v>100</v>
      </c>
      <c r="K12" s="125">
        <f t="shared" si="3"/>
        <v>0</v>
      </c>
      <c r="L12" s="125">
        <f t="shared" si="4"/>
        <v>0</v>
      </c>
      <c r="M12" s="125">
        <f t="shared" si="5"/>
        <v>0</v>
      </c>
      <c r="N12" s="125">
        <f t="shared" si="6"/>
        <v>100</v>
      </c>
    </row>
    <row r="13" spans="1:14" ht="23.25" customHeight="1" x14ac:dyDescent="0.2">
      <c r="A13" s="122" t="s">
        <v>12</v>
      </c>
      <c r="B13" s="124">
        <v>2</v>
      </c>
      <c r="C13" s="125"/>
      <c r="D13" s="124">
        <v>38</v>
      </c>
      <c r="E13" s="124">
        <v>2</v>
      </c>
      <c r="F13" s="124">
        <v>0</v>
      </c>
      <c r="G13" s="124">
        <v>37</v>
      </c>
      <c r="H13" s="124">
        <f t="shared" si="0"/>
        <v>77</v>
      </c>
      <c r="I13" s="124"/>
      <c r="J13" s="125">
        <f t="shared" si="2"/>
        <v>49.350649350649348</v>
      </c>
      <c r="K13" s="125">
        <f t="shared" si="3"/>
        <v>2.5974025974025974</v>
      </c>
      <c r="L13" s="125">
        <f t="shared" si="4"/>
        <v>0</v>
      </c>
      <c r="M13" s="125">
        <f t="shared" si="5"/>
        <v>48.051948051948052</v>
      </c>
      <c r="N13" s="125">
        <f t="shared" si="6"/>
        <v>100</v>
      </c>
    </row>
    <row r="14" spans="1:14" ht="23.25" customHeight="1" x14ac:dyDescent="0.2">
      <c r="A14" s="122" t="s">
        <v>13</v>
      </c>
      <c r="B14" s="124">
        <v>0</v>
      </c>
      <c r="C14" s="125"/>
      <c r="D14" s="124">
        <v>0</v>
      </c>
      <c r="E14" s="124">
        <v>716</v>
      </c>
      <c r="F14" s="124">
        <v>12</v>
      </c>
      <c r="G14" s="124">
        <v>0</v>
      </c>
      <c r="H14" s="124">
        <f t="shared" si="0"/>
        <v>728</v>
      </c>
      <c r="I14" s="124"/>
      <c r="J14" s="125">
        <f t="shared" si="2"/>
        <v>0</v>
      </c>
      <c r="K14" s="125">
        <f t="shared" si="3"/>
        <v>98.35164835164835</v>
      </c>
      <c r="L14" s="125">
        <f t="shared" si="4"/>
        <v>1.6483516483516485</v>
      </c>
      <c r="M14" s="125">
        <f t="shared" si="5"/>
        <v>0</v>
      </c>
      <c r="N14" s="125">
        <f t="shared" si="6"/>
        <v>100</v>
      </c>
    </row>
    <row r="15" spans="1:14" ht="23.25" customHeight="1" x14ac:dyDescent="0.2">
      <c r="A15" s="122" t="s">
        <v>14</v>
      </c>
      <c r="B15" s="124">
        <v>8</v>
      </c>
      <c r="C15" s="125"/>
      <c r="D15" s="124">
        <v>15.000000000000004</v>
      </c>
      <c r="E15" s="124">
        <v>29</v>
      </c>
      <c r="F15" s="124">
        <v>3</v>
      </c>
      <c r="G15" s="124">
        <v>10</v>
      </c>
      <c r="H15" s="124">
        <f t="shared" si="0"/>
        <v>57</v>
      </c>
      <c r="I15" s="124"/>
      <c r="J15" s="125">
        <f t="shared" si="2"/>
        <v>26.315789473684216</v>
      </c>
      <c r="K15" s="125">
        <f t="shared" si="3"/>
        <v>50.877192982456144</v>
      </c>
      <c r="L15" s="125">
        <f t="shared" si="4"/>
        <v>5.2631578947368416</v>
      </c>
      <c r="M15" s="125">
        <f t="shared" si="5"/>
        <v>17.543859649122805</v>
      </c>
      <c r="N15" s="125">
        <f t="shared" si="6"/>
        <v>100</v>
      </c>
    </row>
    <row r="16" spans="1:14" ht="23.25" customHeight="1" x14ac:dyDescent="0.2">
      <c r="A16" s="122" t="s">
        <v>15</v>
      </c>
      <c r="B16" s="124">
        <v>0</v>
      </c>
      <c r="C16" s="125"/>
      <c r="D16" s="124">
        <v>139</v>
      </c>
      <c r="E16" s="124">
        <v>144</v>
      </c>
      <c r="F16" s="124">
        <v>11</v>
      </c>
      <c r="G16" s="124">
        <v>0</v>
      </c>
      <c r="H16" s="124">
        <f t="shared" si="0"/>
        <v>294</v>
      </c>
      <c r="I16" s="124"/>
      <c r="J16" s="125">
        <f t="shared" si="2"/>
        <v>47.278911564625851</v>
      </c>
      <c r="K16" s="125">
        <f t="shared" si="3"/>
        <v>48.979591836734691</v>
      </c>
      <c r="L16" s="125">
        <f t="shared" si="4"/>
        <v>3.7414965986394559</v>
      </c>
      <c r="M16" s="125">
        <f t="shared" si="5"/>
        <v>0</v>
      </c>
      <c r="N16" s="125">
        <f t="shared" si="6"/>
        <v>100</v>
      </c>
    </row>
    <row r="17" spans="1:14" ht="23.25" customHeight="1" x14ac:dyDescent="0.2">
      <c r="A17" s="122" t="s">
        <v>16</v>
      </c>
      <c r="B17" s="124">
        <v>1</v>
      </c>
      <c r="C17" s="125"/>
      <c r="D17" s="124">
        <v>0</v>
      </c>
      <c r="E17" s="124">
        <v>15</v>
      </c>
      <c r="F17" s="124">
        <v>0</v>
      </c>
      <c r="G17" s="124">
        <v>0</v>
      </c>
      <c r="H17" s="124">
        <f t="shared" si="0"/>
        <v>15</v>
      </c>
      <c r="I17" s="124"/>
      <c r="J17" s="125">
        <f t="shared" si="2"/>
        <v>0</v>
      </c>
      <c r="K17" s="125">
        <f t="shared" si="3"/>
        <v>100</v>
      </c>
      <c r="L17" s="125">
        <f t="shared" si="4"/>
        <v>0</v>
      </c>
      <c r="M17" s="125">
        <f t="shared" si="5"/>
        <v>0</v>
      </c>
      <c r="N17" s="125">
        <f t="shared" si="6"/>
        <v>100</v>
      </c>
    </row>
    <row r="18" spans="1:14" ht="23.25" customHeight="1" x14ac:dyDescent="0.2">
      <c r="A18" s="122" t="s">
        <v>17</v>
      </c>
      <c r="B18" s="124">
        <v>9</v>
      </c>
      <c r="C18" s="125"/>
      <c r="D18" s="124">
        <v>0</v>
      </c>
      <c r="E18" s="124">
        <v>18</v>
      </c>
      <c r="F18" s="124">
        <v>0</v>
      </c>
      <c r="G18" s="124">
        <v>0</v>
      </c>
      <c r="H18" s="124">
        <f t="shared" si="0"/>
        <v>18</v>
      </c>
      <c r="I18" s="124"/>
      <c r="J18" s="125">
        <f t="shared" si="2"/>
        <v>0</v>
      </c>
      <c r="K18" s="125">
        <f t="shared" si="3"/>
        <v>100</v>
      </c>
      <c r="L18" s="125">
        <f t="shared" si="4"/>
        <v>0</v>
      </c>
      <c r="M18" s="125">
        <f t="shared" si="5"/>
        <v>0</v>
      </c>
      <c r="N18" s="125">
        <f t="shared" si="6"/>
        <v>100</v>
      </c>
    </row>
    <row r="19" spans="1:14" ht="23.25" customHeight="1" x14ac:dyDescent="0.2">
      <c r="A19" s="123" t="s">
        <v>18</v>
      </c>
      <c r="B19" s="126">
        <v>19</v>
      </c>
      <c r="C19" s="127"/>
      <c r="D19" s="126">
        <v>0</v>
      </c>
      <c r="E19" s="126">
        <v>138</v>
      </c>
      <c r="F19" s="126">
        <v>2</v>
      </c>
      <c r="G19" s="126">
        <v>1</v>
      </c>
      <c r="H19" s="126">
        <f t="shared" si="0"/>
        <v>141</v>
      </c>
      <c r="I19" s="128"/>
      <c r="J19" s="125">
        <f t="shared" si="2"/>
        <v>0</v>
      </c>
      <c r="K19" s="125">
        <f t="shared" si="3"/>
        <v>97.872340425531917</v>
      </c>
      <c r="L19" s="125">
        <f t="shared" si="4"/>
        <v>1.4184397163120568</v>
      </c>
      <c r="M19" s="125">
        <f t="shared" si="5"/>
        <v>0.70921985815602839</v>
      </c>
      <c r="N19" s="125">
        <f t="shared" si="6"/>
        <v>100</v>
      </c>
    </row>
    <row r="20" spans="1:14" s="154" customFormat="1" ht="33.75" customHeight="1" thickBot="1" x14ac:dyDescent="0.25">
      <c r="A20" s="177" t="s">
        <v>177</v>
      </c>
      <c r="B20" s="184">
        <v>158</v>
      </c>
      <c r="C20" s="179"/>
      <c r="D20" s="183">
        <v>1332</v>
      </c>
      <c r="E20" s="183">
        <v>4066.0000000000005</v>
      </c>
      <c r="F20" s="184">
        <v>214</v>
      </c>
      <c r="G20" s="184">
        <v>95</v>
      </c>
      <c r="H20" s="191">
        <f t="shared" si="0"/>
        <v>5707</v>
      </c>
      <c r="I20" s="184"/>
      <c r="J20" s="179">
        <f t="shared" si="2"/>
        <v>23.339758191694411</v>
      </c>
      <c r="K20" s="179">
        <f t="shared" si="3"/>
        <v>71.24583844401613</v>
      </c>
      <c r="L20" s="179">
        <f t="shared" si="4"/>
        <v>3.7497809707376906</v>
      </c>
      <c r="M20" s="179">
        <f t="shared" si="5"/>
        <v>1.6646223935517785</v>
      </c>
      <c r="N20" s="179">
        <f t="shared" si="6"/>
        <v>100</v>
      </c>
    </row>
    <row r="21" spans="1:14" ht="15" thickTop="1" x14ac:dyDescent="0.2"/>
    <row r="22" spans="1:14" s="119" customFormat="1" ht="10.5" customHeight="1" x14ac:dyDescent="0.2">
      <c r="A22" s="37"/>
    </row>
    <row r="23" spans="1:14" s="119" customFormat="1" ht="0.75" customHeight="1" x14ac:dyDescent="0.2">
      <c r="A23" s="37"/>
    </row>
    <row r="24" spans="1:14" s="118" customFormat="1" ht="17.25" customHeight="1" x14ac:dyDescent="0.2">
      <c r="A24" s="37"/>
      <c r="C24" s="119"/>
    </row>
    <row r="25" spans="1:14" s="119" customFormat="1" ht="29.25" customHeight="1" x14ac:dyDescent="0.2">
      <c r="A25" s="232" t="s">
        <v>200</v>
      </c>
      <c r="B25" s="232"/>
      <c r="C25" s="232"/>
      <c r="D25" s="232"/>
      <c r="E25" s="232"/>
      <c r="F25" s="117"/>
      <c r="G25" s="117"/>
      <c r="H25" s="117"/>
      <c r="I25" s="117"/>
      <c r="J25" s="150"/>
      <c r="K25" s="150"/>
      <c r="L25" s="239">
        <v>180</v>
      </c>
      <c r="M25" s="239"/>
      <c r="N25" s="239"/>
    </row>
  </sheetData>
  <mergeCells count="7">
    <mergeCell ref="A25:E25"/>
    <mergeCell ref="L25:N25"/>
    <mergeCell ref="A1:N1"/>
    <mergeCell ref="A3:A4"/>
    <mergeCell ref="D3:H3"/>
    <mergeCell ref="J3:N3"/>
    <mergeCell ref="B3:B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4"/>
  <sheetViews>
    <sheetView rightToLeft="1" view="pageBreakPreview" topLeftCell="A2" zoomScaleSheetLayoutView="100" workbookViewId="0">
      <selection activeCell="A2" sqref="A2"/>
    </sheetView>
  </sheetViews>
  <sheetFormatPr defaultColWidth="9.125" defaultRowHeight="14.25" x14ac:dyDescent="0.2"/>
  <cols>
    <col min="1" max="1" width="16" style="37" customWidth="1"/>
    <col min="2" max="2" width="6.25" style="38" customWidth="1"/>
    <col min="3" max="5" width="5.625" style="38" customWidth="1"/>
    <col min="6" max="6" width="6.25" style="38" customWidth="1"/>
    <col min="7" max="7" width="1.25" style="38" customWidth="1"/>
    <col min="8" max="8" width="6.25" style="38" customWidth="1"/>
    <col min="9" max="11" width="5.625" style="38" customWidth="1"/>
    <col min="12" max="12" width="6.375" style="38" customWidth="1"/>
    <col min="13" max="13" width="0.875" style="38" customWidth="1"/>
    <col min="14" max="18" width="5.625" style="38" customWidth="1"/>
    <col min="19" max="19" width="1.25" style="38" customWidth="1"/>
    <col min="20" max="24" width="5.625" style="38" customWidth="1"/>
    <col min="25" max="16384" width="9.125" style="38"/>
  </cols>
  <sheetData>
    <row r="1" spans="1:24" ht="36.75" customHeight="1" x14ac:dyDescent="0.2">
      <c r="A1" s="218" t="s">
        <v>173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</row>
    <row r="2" spans="1:24" ht="25.5" customHeight="1" thickBot="1" x14ac:dyDescent="0.25">
      <c r="A2" s="210" t="s">
        <v>233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</row>
    <row r="3" spans="1:24" s="114" customFormat="1" ht="25.5" customHeight="1" thickTop="1" x14ac:dyDescent="0.2">
      <c r="A3" s="235" t="s">
        <v>0</v>
      </c>
      <c r="B3" s="225" t="s">
        <v>190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spans="1:24" ht="26.25" customHeight="1" x14ac:dyDescent="0.2">
      <c r="A4" s="220"/>
      <c r="B4" s="238" t="s">
        <v>140</v>
      </c>
      <c r="C4" s="238"/>
      <c r="D4" s="238"/>
      <c r="E4" s="238"/>
      <c r="F4" s="238"/>
      <c r="G4" s="155"/>
      <c r="H4" s="238" t="s">
        <v>141</v>
      </c>
      <c r="I4" s="238"/>
      <c r="J4" s="238"/>
      <c r="K4" s="238"/>
      <c r="L4" s="238"/>
      <c r="M4" s="199"/>
      <c r="N4" s="238" t="s">
        <v>66</v>
      </c>
      <c r="O4" s="238"/>
      <c r="P4" s="238"/>
      <c r="Q4" s="238"/>
      <c r="R4" s="238"/>
      <c r="S4" s="155"/>
      <c r="T4" s="238" t="s">
        <v>142</v>
      </c>
      <c r="U4" s="238"/>
      <c r="V4" s="238"/>
      <c r="W4" s="238"/>
      <c r="X4" s="238"/>
    </row>
    <row r="5" spans="1:24" ht="27" customHeight="1" x14ac:dyDescent="0.2">
      <c r="A5" s="236"/>
      <c r="B5" s="152" t="s">
        <v>46</v>
      </c>
      <c r="C5" s="152" t="s">
        <v>47</v>
      </c>
      <c r="D5" s="152" t="s">
        <v>48</v>
      </c>
      <c r="E5" s="152" t="s">
        <v>49</v>
      </c>
      <c r="F5" s="135" t="s">
        <v>19</v>
      </c>
      <c r="G5" s="144"/>
      <c r="H5" s="135" t="s">
        <v>46</v>
      </c>
      <c r="I5" s="135" t="s">
        <v>47</v>
      </c>
      <c r="J5" s="135" t="s">
        <v>48</v>
      </c>
      <c r="K5" s="135" t="s">
        <v>49</v>
      </c>
      <c r="L5" s="135" t="s">
        <v>19</v>
      </c>
      <c r="M5" s="197"/>
      <c r="N5" s="152" t="s">
        <v>46</v>
      </c>
      <c r="O5" s="152" t="s">
        <v>47</v>
      </c>
      <c r="P5" s="152" t="s">
        <v>48</v>
      </c>
      <c r="Q5" s="152" t="s">
        <v>49</v>
      </c>
      <c r="R5" s="135" t="s">
        <v>19</v>
      </c>
      <c r="S5" s="144"/>
      <c r="T5" s="152" t="s">
        <v>46</v>
      </c>
      <c r="U5" s="152" t="s">
        <v>47</v>
      </c>
      <c r="V5" s="152" t="s">
        <v>48</v>
      </c>
      <c r="W5" s="152" t="s">
        <v>49</v>
      </c>
      <c r="X5" s="135" t="s">
        <v>19</v>
      </c>
    </row>
    <row r="6" spans="1:24" ht="23.25" customHeight="1" x14ac:dyDescent="0.2">
      <c r="A6" s="134" t="s">
        <v>2</v>
      </c>
      <c r="B6" s="132">
        <v>203.99999999999997</v>
      </c>
      <c r="C6" s="132">
        <v>35.000000000000014</v>
      </c>
      <c r="D6" s="132">
        <v>0</v>
      </c>
      <c r="E6" s="132">
        <v>0</v>
      </c>
      <c r="F6" s="132">
        <f t="shared" ref="F6:F21" si="0">SUM(B6:E6)</f>
        <v>239</v>
      </c>
      <c r="G6" s="10"/>
      <c r="H6" s="10">
        <v>897</v>
      </c>
      <c r="I6" s="10">
        <v>16</v>
      </c>
      <c r="J6" s="10">
        <v>0</v>
      </c>
      <c r="K6" s="10">
        <v>0</v>
      </c>
      <c r="L6" s="10">
        <f t="shared" ref="L6:L21" si="1">SUM(H6:K6)</f>
        <v>913</v>
      </c>
      <c r="M6" s="10"/>
      <c r="N6" s="132">
        <v>156</v>
      </c>
      <c r="O6" s="132">
        <v>3</v>
      </c>
      <c r="P6" s="132">
        <v>0</v>
      </c>
      <c r="Q6" s="132">
        <v>1</v>
      </c>
      <c r="R6" s="132">
        <f t="shared" ref="R6:R21" si="2">SUM(N6:Q6)</f>
        <v>160</v>
      </c>
      <c r="S6" s="10"/>
      <c r="T6" s="132">
        <v>0</v>
      </c>
      <c r="U6" s="132">
        <v>0</v>
      </c>
      <c r="V6" s="132">
        <v>0</v>
      </c>
      <c r="W6" s="132">
        <v>0</v>
      </c>
      <c r="X6" s="132">
        <f t="shared" ref="X6:X21" si="3">SUM(T6:W6)</f>
        <v>0</v>
      </c>
    </row>
    <row r="7" spans="1:24" ht="23.25" customHeight="1" x14ac:dyDescent="0.2">
      <c r="A7" s="134" t="s">
        <v>4</v>
      </c>
      <c r="B7" s="132">
        <v>175</v>
      </c>
      <c r="C7" s="132">
        <v>1</v>
      </c>
      <c r="D7" s="132">
        <v>0</v>
      </c>
      <c r="E7" s="132">
        <v>0</v>
      </c>
      <c r="F7" s="132">
        <f t="shared" si="0"/>
        <v>176</v>
      </c>
      <c r="G7" s="10"/>
      <c r="H7" s="10">
        <v>31</v>
      </c>
      <c r="I7" s="10">
        <v>40</v>
      </c>
      <c r="J7" s="10">
        <v>0</v>
      </c>
      <c r="K7" s="10">
        <v>0</v>
      </c>
      <c r="L7" s="10">
        <f t="shared" si="1"/>
        <v>71</v>
      </c>
      <c r="M7" s="10"/>
      <c r="N7" s="132">
        <v>0</v>
      </c>
      <c r="O7" s="132">
        <v>4</v>
      </c>
      <c r="P7" s="132">
        <v>0</v>
      </c>
      <c r="Q7" s="132">
        <v>0</v>
      </c>
      <c r="R7" s="132">
        <f t="shared" si="2"/>
        <v>4</v>
      </c>
      <c r="S7" s="10"/>
      <c r="T7" s="132">
        <v>0</v>
      </c>
      <c r="U7" s="132">
        <v>0</v>
      </c>
      <c r="V7" s="132">
        <v>0</v>
      </c>
      <c r="W7" s="132">
        <v>0</v>
      </c>
      <c r="X7" s="132">
        <f t="shared" si="3"/>
        <v>0</v>
      </c>
    </row>
    <row r="8" spans="1:24" ht="23.25" customHeight="1" x14ac:dyDescent="0.2">
      <c r="A8" s="134" t="s">
        <v>6</v>
      </c>
      <c r="B8" s="132">
        <v>51</v>
      </c>
      <c r="C8" s="132">
        <v>3.9999999999999996</v>
      </c>
      <c r="D8" s="132">
        <v>1.9999999999999998</v>
      </c>
      <c r="E8" s="132">
        <v>0</v>
      </c>
      <c r="F8" s="132">
        <f t="shared" si="0"/>
        <v>57</v>
      </c>
      <c r="G8" s="10"/>
      <c r="H8" s="10">
        <v>28</v>
      </c>
      <c r="I8" s="10">
        <v>0.99999999999999989</v>
      </c>
      <c r="J8" s="10">
        <v>0.99999999999999989</v>
      </c>
      <c r="K8" s="10">
        <v>0</v>
      </c>
      <c r="L8" s="10">
        <f t="shared" si="1"/>
        <v>30</v>
      </c>
      <c r="M8" s="10"/>
      <c r="N8" s="132">
        <v>0</v>
      </c>
      <c r="O8" s="132">
        <v>0</v>
      </c>
      <c r="P8" s="132">
        <v>0</v>
      </c>
      <c r="Q8" s="132">
        <v>0</v>
      </c>
      <c r="R8" s="132">
        <f t="shared" si="2"/>
        <v>0</v>
      </c>
      <c r="S8" s="10"/>
      <c r="T8" s="132">
        <v>10</v>
      </c>
      <c r="U8" s="132">
        <v>0</v>
      </c>
      <c r="V8" s="132">
        <v>0</v>
      </c>
      <c r="W8" s="132">
        <v>0</v>
      </c>
      <c r="X8" s="132">
        <f t="shared" si="3"/>
        <v>10</v>
      </c>
    </row>
    <row r="9" spans="1:24" ht="23.25" customHeight="1" x14ac:dyDescent="0.2">
      <c r="A9" s="134" t="s">
        <v>7</v>
      </c>
      <c r="B9" s="132">
        <v>11</v>
      </c>
      <c r="C9" s="132">
        <v>3</v>
      </c>
      <c r="D9" s="132">
        <v>0</v>
      </c>
      <c r="E9" s="132">
        <v>0</v>
      </c>
      <c r="F9" s="132">
        <f t="shared" si="0"/>
        <v>14</v>
      </c>
      <c r="G9" s="10"/>
      <c r="H9" s="10">
        <v>103.00000000000001</v>
      </c>
      <c r="I9" s="10">
        <v>2</v>
      </c>
      <c r="J9" s="10">
        <v>0</v>
      </c>
      <c r="K9" s="10">
        <v>0</v>
      </c>
      <c r="L9" s="10">
        <f t="shared" si="1"/>
        <v>105.00000000000001</v>
      </c>
      <c r="M9" s="10"/>
      <c r="N9" s="132">
        <v>10</v>
      </c>
      <c r="O9" s="132">
        <v>0</v>
      </c>
      <c r="P9" s="132">
        <v>0</v>
      </c>
      <c r="Q9" s="132">
        <v>0</v>
      </c>
      <c r="R9" s="132">
        <f t="shared" si="2"/>
        <v>10</v>
      </c>
      <c r="S9" s="10"/>
      <c r="T9" s="132">
        <v>7</v>
      </c>
      <c r="U9" s="132">
        <v>2</v>
      </c>
      <c r="V9" s="132">
        <v>0</v>
      </c>
      <c r="W9" s="132">
        <v>0</v>
      </c>
      <c r="X9" s="132">
        <f t="shared" si="3"/>
        <v>9</v>
      </c>
    </row>
    <row r="10" spans="1:24" ht="23.25" customHeight="1" x14ac:dyDescent="0.2">
      <c r="A10" s="134" t="s">
        <v>8</v>
      </c>
      <c r="B10" s="132">
        <v>350.00000000000011</v>
      </c>
      <c r="C10" s="132">
        <v>0</v>
      </c>
      <c r="D10" s="132">
        <v>5</v>
      </c>
      <c r="E10" s="132">
        <v>4</v>
      </c>
      <c r="F10" s="132">
        <f t="shared" si="0"/>
        <v>359.00000000000011</v>
      </c>
      <c r="G10" s="10"/>
      <c r="H10" s="176">
        <v>1239.0000000000005</v>
      </c>
      <c r="I10" s="10">
        <v>3.0000000000000009</v>
      </c>
      <c r="J10" s="10">
        <v>21.000000000000018</v>
      </c>
      <c r="K10" s="10">
        <v>64.000000000000014</v>
      </c>
      <c r="L10" s="176">
        <f t="shared" si="1"/>
        <v>1327.0000000000005</v>
      </c>
      <c r="M10" s="10"/>
      <c r="N10" s="132">
        <v>0</v>
      </c>
      <c r="O10" s="132">
        <v>0</v>
      </c>
      <c r="P10" s="132">
        <v>0</v>
      </c>
      <c r="Q10" s="132">
        <v>1</v>
      </c>
      <c r="R10" s="132">
        <f t="shared" si="2"/>
        <v>1</v>
      </c>
      <c r="S10" s="10"/>
      <c r="T10" s="132">
        <v>25</v>
      </c>
      <c r="U10" s="132">
        <v>0</v>
      </c>
      <c r="V10" s="132">
        <v>0</v>
      </c>
      <c r="W10" s="132">
        <v>0</v>
      </c>
      <c r="X10" s="132">
        <f t="shared" si="3"/>
        <v>25</v>
      </c>
    </row>
    <row r="11" spans="1:24" ht="23.25" customHeight="1" x14ac:dyDescent="0.2">
      <c r="A11" s="134" t="s">
        <v>9</v>
      </c>
      <c r="B11" s="132">
        <v>63.999999999999993</v>
      </c>
      <c r="C11" s="132">
        <v>0</v>
      </c>
      <c r="D11" s="132">
        <v>0</v>
      </c>
      <c r="E11" s="132">
        <v>0</v>
      </c>
      <c r="F11" s="132">
        <f t="shared" si="0"/>
        <v>63.999999999999993</v>
      </c>
      <c r="G11" s="10"/>
      <c r="H11" s="10">
        <v>20</v>
      </c>
      <c r="I11" s="10">
        <v>0</v>
      </c>
      <c r="J11" s="10">
        <v>0</v>
      </c>
      <c r="K11" s="10">
        <v>0</v>
      </c>
      <c r="L11" s="10">
        <f t="shared" si="1"/>
        <v>20</v>
      </c>
      <c r="M11" s="10"/>
      <c r="N11" s="132">
        <v>0</v>
      </c>
      <c r="O11" s="132">
        <v>0</v>
      </c>
      <c r="P11" s="132">
        <v>0</v>
      </c>
      <c r="Q11" s="132">
        <v>2</v>
      </c>
      <c r="R11" s="132">
        <f t="shared" si="2"/>
        <v>2</v>
      </c>
      <c r="S11" s="10"/>
      <c r="T11" s="132">
        <v>1</v>
      </c>
      <c r="U11" s="132">
        <v>0</v>
      </c>
      <c r="V11" s="132">
        <v>0</v>
      </c>
      <c r="W11" s="132">
        <v>0</v>
      </c>
      <c r="X11" s="132">
        <f t="shared" si="3"/>
        <v>1</v>
      </c>
    </row>
    <row r="12" spans="1:24" ht="23.25" customHeight="1" x14ac:dyDescent="0.2">
      <c r="A12" s="134" t="s">
        <v>10</v>
      </c>
      <c r="B12" s="132">
        <v>194</v>
      </c>
      <c r="C12" s="132">
        <v>0</v>
      </c>
      <c r="D12" s="132">
        <v>0</v>
      </c>
      <c r="E12" s="132">
        <v>0</v>
      </c>
      <c r="F12" s="132">
        <f t="shared" si="0"/>
        <v>194</v>
      </c>
      <c r="G12" s="10"/>
      <c r="H12" s="10">
        <v>518.99999999999989</v>
      </c>
      <c r="I12" s="10">
        <v>18</v>
      </c>
      <c r="J12" s="10">
        <v>0</v>
      </c>
      <c r="K12" s="10">
        <v>1.0000000000000002</v>
      </c>
      <c r="L12" s="10">
        <f t="shared" si="1"/>
        <v>537.99999999999989</v>
      </c>
      <c r="M12" s="10"/>
      <c r="N12" s="132">
        <v>9</v>
      </c>
      <c r="O12" s="132">
        <v>0</v>
      </c>
      <c r="P12" s="132">
        <v>0</v>
      </c>
      <c r="Q12" s="132">
        <v>0</v>
      </c>
      <c r="R12" s="132">
        <f t="shared" si="2"/>
        <v>9</v>
      </c>
      <c r="S12" s="10"/>
      <c r="T12" s="132">
        <v>2</v>
      </c>
      <c r="U12" s="132">
        <v>0</v>
      </c>
      <c r="V12" s="132">
        <v>0</v>
      </c>
      <c r="W12" s="132">
        <v>0</v>
      </c>
      <c r="X12" s="132">
        <f t="shared" si="3"/>
        <v>2</v>
      </c>
    </row>
    <row r="13" spans="1:24" ht="23.25" customHeight="1" x14ac:dyDescent="0.2">
      <c r="A13" s="134" t="s">
        <v>11</v>
      </c>
      <c r="B13" s="132">
        <v>37.000000000000007</v>
      </c>
      <c r="C13" s="132">
        <v>0</v>
      </c>
      <c r="D13" s="132">
        <v>0</v>
      </c>
      <c r="E13" s="132">
        <v>0</v>
      </c>
      <c r="F13" s="132">
        <f t="shared" si="0"/>
        <v>37.000000000000007</v>
      </c>
      <c r="G13" s="10"/>
      <c r="H13" s="10">
        <v>0</v>
      </c>
      <c r="I13" s="10">
        <v>0</v>
      </c>
      <c r="J13" s="10">
        <v>0</v>
      </c>
      <c r="K13" s="10">
        <v>0</v>
      </c>
      <c r="L13" s="10">
        <f t="shared" si="1"/>
        <v>0</v>
      </c>
      <c r="M13" s="10"/>
      <c r="N13" s="132">
        <v>0</v>
      </c>
      <c r="O13" s="132">
        <v>0</v>
      </c>
      <c r="P13" s="132">
        <v>0</v>
      </c>
      <c r="Q13" s="132">
        <v>0</v>
      </c>
      <c r="R13" s="132">
        <f t="shared" si="2"/>
        <v>0</v>
      </c>
      <c r="S13" s="10"/>
      <c r="T13" s="132">
        <v>0</v>
      </c>
      <c r="U13" s="132">
        <v>0</v>
      </c>
      <c r="V13" s="132">
        <v>0</v>
      </c>
      <c r="W13" s="132">
        <v>0</v>
      </c>
      <c r="X13" s="132">
        <f t="shared" si="3"/>
        <v>0</v>
      </c>
    </row>
    <row r="14" spans="1:24" ht="23.25" customHeight="1" x14ac:dyDescent="0.2">
      <c r="A14" s="134" t="s">
        <v>12</v>
      </c>
      <c r="B14" s="132">
        <v>38</v>
      </c>
      <c r="C14" s="132">
        <v>0</v>
      </c>
      <c r="D14" s="132">
        <v>0</v>
      </c>
      <c r="E14" s="132">
        <v>0</v>
      </c>
      <c r="F14" s="132">
        <f t="shared" si="0"/>
        <v>38</v>
      </c>
      <c r="G14" s="10"/>
      <c r="H14" s="10">
        <v>0</v>
      </c>
      <c r="I14" s="10">
        <v>2</v>
      </c>
      <c r="J14" s="10">
        <v>0</v>
      </c>
      <c r="K14" s="10">
        <v>0</v>
      </c>
      <c r="L14" s="10">
        <f t="shared" si="1"/>
        <v>2</v>
      </c>
      <c r="M14" s="10"/>
      <c r="N14" s="132">
        <v>0</v>
      </c>
      <c r="O14" s="132">
        <v>0</v>
      </c>
      <c r="P14" s="132">
        <v>0</v>
      </c>
      <c r="Q14" s="132">
        <v>0</v>
      </c>
      <c r="R14" s="132">
        <f t="shared" si="2"/>
        <v>0</v>
      </c>
      <c r="S14" s="10"/>
      <c r="T14" s="132">
        <v>37</v>
      </c>
      <c r="U14" s="132">
        <v>0</v>
      </c>
      <c r="V14" s="132">
        <v>0</v>
      </c>
      <c r="W14" s="132">
        <v>0</v>
      </c>
      <c r="X14" s="132">
        <f t="shared" si="3"/>
        <v>37</v>
      </c>
    </row>
    <row r="15" spans="1:24" ht="23.25" customHeight="1" x14ac:dyDescent="0.2">
      <c r="A15" s="134" t="s">
        <v>13</v>
      </c>
      <c r="B15" s="132">
        <v>0</v>
      </c>
      <c r="C15" s="132">
        <v>0</v>
      </c>
      <c r="D15" s="132">
        <v>0</v>
      </c>
      <c r="E15" s="132">
        <v>0</v>
      </c>
      <c r="F15" s="132">
        <f t="shared" si="0"/>
        <v>0</v>
      </c>
      <c r="G15" s="10"/>
      <c r="H15" s="10">
        <v>716</v>
      </c>
      <c r="I15" s="10">
        <v>0</v>
      </c>
      <c r="J15" s="10">
        <v>0</v>
      </c>
      <c r="K15" s="10">
        <v>0</v>
      </c>
      <c r="L15" s="10">
        <f t="shared" si="1"/>
        <v>716</v>
      </c>
      <c r="M15" s="10"/>
      <c r="N15" s="132">
        <v>9</v>
      </c>
      <c r="O15" s="132">
        <v>0</v>
      </c>
      <c r="P15" s="132">
        <v>0</v>
      </c>
      <c r="Q15" s="132">
        <v>3</v>
      </c>
      <c r="R15" s="132">
        <f t="shared" si="2"/>
        <v>12</v>
      </c>
      <c r="S15" s="10"/>
      <c r="T15" s="132">
        <v>0</v>
      </c>
      <c r="U15" s="132">
        <v>0</v>
      </c>
      <c r="V15" s="132">
        <v>0</v>
      </c>
      <c r="W15" s="132">
        <v>0</v>
      </c>
      <c r="X15" s="132">
        <f t="shared" si="3"/>
        <v>0</v>
      </c>
    </row>
    <row r="16" spans="1:24" ht="23.25" customHeight="1" x14ac:dyDescent="0.2">
      <c r="A16" s="134" t="s">
        <v>14</v>
      </c>
      <c r="B16" s="132">
        <v>15.000000000000004</v>
      </c>
      <c r="C16" s="132">
        <v>0</v>
      </c>
      <c r="D16" s="132">
        <v>0</v>
      </c>
      <c r="E16" s="132">
        <v>0</v>
      </c>
      <c r="F16" s="132">
        <f t="shared" si="0"/>
        <v>15.000000000000004</v>
      </c>
      <c r="G16" s="10"/>
      <c r="H16" s="10">
        <v>29</v>
      </c>
      <c r="I16" s="10">
        <v>0</v>
      </c>
      <c r="J16" s="10">
        <v>0</v>
      </c>
      <c r="K16" s="10">
        <v>0</v>
      </c>
      <c r="L16" s="10">
        <f t="shared" si="1"/>
        <v>29</v>
      </c>
      <c r="M16" s="10"/>
      <c r="N16" s="132">
        <v>3</v>
      </c>
      <c r="O16" s="132">
        <v>0</v>
      </c>
      <c r="P16" s="132">
        <v>0</v>
      </c>
      <c r="Q16" s="132">
        <v>0</v>
      </c>
      <c r="R16" s="132">
        <f t="shared" si="2"/>
        <v>3</v>
      </c>
      <c r="S16" s="10"/>
      <c r="T16" s="132">
        <v>10</v>
      </c>
      <c r="U16" s="132">
        <v>0</v>
      </c>
      <c r="V16" s="132">
        <v>0</v>
      </c>
      <c r="W16" s="132">
        <v>0</v>
      </c>
      <c r="X16" s="132">
        <f t="shared" si="3"/>
        <v>10</v>
      </c>
    </row>
    <row r="17" spans="1:24" ht="23.25" customHeight="1" x14ac:dyDescent="0.2">
      <c r="A17" s="134" t="s">
        <v>15</v>
      </c>
      <c r="B17" s="132">
        <v>139</v>
      </c>
      <c r="C17" s="128">
        <v>0</v>
      </c>
      <c r="D17" s="128">
        <v>0</v>
      </c>
      <c r="E17" s="128">
        <v>0</v>
      </c>
      <c r="F17" s="132">
        <f t="shared" si="0"/>
        <v>139</v>
      </c>
      <c r="G17" s="10"/>
      <c r="H17" s="10">
        <v>144</v>
      </c>
      <c r="I17" s="10">
        <v>0</v>
      </c>
      <c r="J17" s="10">
        <v>0</v>
      </c>
      <c r="K17" s="10">
        <v>0</v>
      </c>
      <c r="L17" s="10">
        <f t="shared" si="1"/>
        <v>144</v>
      </c>
      <c r="M17" s="10"/>
      <c r="N17" s="132">
        <v>11</v>
      </c>
      <c r="O17" s="132">
        <v>0</v>
      </c>
      <c r="P17" s="132">
        <v>0</v>
      </c>
      <c r="Q17" s="132">
        <v>0</v>
      </c>
      <c r="R17" s="132">
        <f t="shared" si="2"/>
        <v>11</v>
      </c>
      <c r="S17" s="10"/>
      <c r="T17" s="132">
        <v>0</v>
      </c>
      <c r="U17" s="132">
        <v>0</v>
      </c>
      <c r="V17" s="132">
        <v>0</v>
      </c>
      <c r="W17" s="132">
        <v>0</v>
      </c>
      <c r="X17" s="132">
        <f t="shared" si="3"/>
        <v>0</v>
      </c>
    </row>
    <row r="18" spans="1:24" ht="23.25" customHeight="1" x14ac:dyDescent="0.2">
      <c r="A18" s="134" t="s">
        <v>16</v>
      </c>
      <c r="B18" s="175">
        <v>0</v>
      </c>
      <c r="C18" s="175">
        <v>0</v>
      </c>
      <c r="D18" s="175">
        <v>0</v>
      </c>
      <c r="E18" s="175">
        <v>0</v>
      </c>
      <c r="F18" s="132">
        <f t="shared" si="0"/>
        <v>0</v>
      </c>
      <c r="G18" s="10"/>
      <c r="H18" s="10">
        <v>15</v>
      </c>
      <c r="I18" s="10">
        <v>0</v>
      </c>
      <c r="J18" s="10">
        <v>0</v>
      </c>
      <c r="K18" s="10">
        <v>0</v>
      </c>
      <c r="L18" s="10">
        <f t="shared" si="1"/>
        <v>15</v>
      </c>
      <c r="M18" s="10"/>
      <c r="N18" s="132">
        <v>0</v>
      </c>
      <c r="O18" s="132">
        <v>0</v>
      </c>
      <c r="P18" s="132">
        <v>0</v>
      </c>
      <c r="Q18" s="132">
        <v>0</v>
      </c>
      <c r="R18" s="132">
        <f t="shared" si="2"/>
        <v>0</v>
      </c>
      <c r="S18" s="10"/>
      <c r="T18" s="132">
        <v>0</v>
      </c>
      <c r="U18" s="132">
        <v>0</v>
      </c>
      <c r="V18" s="132">
        <v>0</v>
      </c>
      <c r="W18" s="132">
        <v>0</v>
      </c>
      <c r="X18" s="132">
        <f t="shared" si="3"/>
        <v>0</v>
      </c>
    </row>
    <row r="19" spans="1:24" ht="23.25" customHeight="1" x14ac:dyDescent="0.2">
      <c r="A19" s="134" t="s">
        <v>17</v>
      </c>
      <c r="B19" s="132">
        <v>0</v>
      </c>
      <c r="C19" s="132">
        <v>0</v>
      </c>
      <c r="D19" s="132">
        <v>0</v>
      </c>
      <c r="E19" s="132">
        <v>0</v>
      </c>
      <c r="F19" s="132">
        <f t="shared" si="0"/>
        <v>0</v>
      </c>
      <c r="G19" s="10"/>
      <c r="H19" s="10">
        <v>17</v>
      </c>
      <c r="I19" s="10">
        <v>1</v>
      </c>
      <c r="J19" s="10">
        <v>0</v>
      </c>
      <c r="K19" s="10">
        <v>0</v>
      </c>
      <c r="L19" s="10">
        <f t="shared" si="1"/>
        <v>18</v>
      </c>
      <c r="M19" s="10"/>
      <c r="N19" s="132">
        <v>0</v>
      </c>
      <c r="O19" s="132">
        <v>0</v>
      </c>
      <c r="P19" s="132">
        <v>0</v>
      </c>
      <c r="Q19" s="132">
        <v>0</v>
      </c>
      <c r="R19" s="132">
        <f t="shared" si="2"/>
        <v>0</v>
      </c>
      <c r="S19" s="10"/>
      <c r="T19" s="132">
        <v>0</v>
      </c>
      <c r="U19" s="132">
        <v>0</v>
      </c>
      <c r="V19" s="132">
        <v>0</v>
      </c>
      <c r="W19" s="132">
        <v>0</v>
      </c>
      <c r="X19" s="132">
        <f t="shared" si="3"/>
        <v>0</v>
      </c>
    </row>
    <row r="20" spans="1:24" ht="23.25" customHeight="1" x14ac:dyDescent="0.2">
      <c r="A20" s="123" t="s">
        <v>18</v>
      </c>
      <c r="B20" s="126">
        <v>0</v>
      </c>
      <c r="C20" s="126">
        <v>0</v>
      </c>
      <c r="D20" s="126">
        <v>0</v>
      </c>
      <c r="E20" s="126">
        <v>0</v>
      </c>
      <c r="F20" s="175">
        <f t="shared" si="0"/>
        <v>0</v>
      </c>
      <c r="G20" s="11"/>
      <c r="H20" s="11">
        <v>116.99999999999999</v>
      </c>
      <c r="I20" s="11">
        <v>17</v>
      </c>
      <c r="J20" s="11">
        <v>4</v>
      </c>
      <c r="K20" s="11">
        <v>0</v>
      </c>
      <c r="L20" s="11">
        <f t="shared" si="1"/>
        <v>138</v>
      </c>
      <c r="M20" s="11"/>
      <c r="N20" s="132">
        <v>2</v>
      </c>
      <c r="O20" s="132">
        <v>0</v>
      </c>
      <c r="P20" s="132">
        <v>0</v>
      </c>
      <c r="Q20" s="132">
        <v>0</v>
      </c>
      <c r="R20" s="132">
        <f t="shared" si="2"/>
        <v>2</v>
      </c>
      <c r="S20" s="10"/>
      <c r="T20" s="132">
        <v>1</v>
      </c>
      <c r="U20" s="132">
        <v>0</v>
      </c>
      <c r="V20" s="132">
        <v>0</v>
      </c>
      <c r="W20" s="132">
        <v>0</v>
      </c>
      <c r="X20" s="132">
        <f t="shared" si="3"/>
        <v>1</v>
      </c>
    </row>
    <row r="21" spans="1:24" s="154" customFormat="1" ht="33.75" customHeight="1" thickBot="1" x14ac:dyDescent="0.25">
      <c r="A21" s="177" t="s">
        <v>177</v>
      </c>
      <c r="B21" s="183">
        <f>SUM(B6:B20)</f>
        <v>1278</v>
      </c>
      <c r="C21" s="184">
        <f>SUM(C6:C20)</f>
        <v>43.000000000000014</v>
      </c>
      <c r="D21" s="184">
        <f>SUM(D6:D20)</f>
        <v>7</v>
      </c>
      <c r="E21" s="184">
        <f>SUM(E6:E20)</f>
        <v>4</v>
      </c>
      <c r="F21" s="183">
        <f t="shared" si="0"/>
        <v>1332</v>
      </c>
      <c r="G21" s="192"/>
      <c r="H21" s="193">
        <f>SUM(H6:H20)</f>
        <v>3875.0000000000005</v>
      </c>
      <c r="I21" s="192">
        <f>SUM(I6:I20)</f>
        <v>100</v>
      </c>
      <c r="J21" s="192">
        <f>SUM(J6:J20)</f>
        <v>26.000000000000018</v>
      </c>
      <c r="K21" s="192">
        <f>SUM(K6:K20)</f>
        <v>65.000000000000014</v>
      </c>
      <c r="L21" s="193">
        <f t="shared" si="1"/>
        <v>4066.0000000000005</v>
      </c>
      <c r="M21" s="192"/>
      <c r="N21" s="184">
        <f>SUM(N6:N20)</f>
        <v>200</v>
      </c>
      <c r="O21" s="184">
        <f>SUM(O6:O20)</f>
        <v>7</v>
      </c>
      <c r="P21" s="184">
        <f>SUM(P6:P20)</f>
        <v>0</v>
      </c>
      <c r="Q21" s="184">
        <f>SUM(Q6:Q20)</f>
        <v>7</v>
      </c>
      <c r="R21" s="184">
        <f t="shared" si="2"/>
        <v>214</v>
      </c>
      <c r="S21" s="192"/>
      <c r="T21" s="184">
        <f>SUM(T6:T20)</f>
        <v>93</v>
      </c>
      <c r="U21" s="184">
        <f>SUM(U6:U20)</f>
        <v>2</v>
      </c>
      <c r="V21" s="184">
        <f>SUM(V6:V20)</f>
        <v>0</v>
      </c>
      <c r="W21" s="184">
        <f>SUM(W6:W20)</f>
        <v>0</v>
      </c>
      <c r="X21" s="184">
        <f t="shared" si="3"/>
        <v>95</v>
      </c>
    </row>
    <row r="22" spans="1:24" ht="26.25" customHeight="1" thickTop="1" x14ac:dyDescent="0.2"/>
    <row r="23" spans="1:24" s="119" customFormat="1" ht="16.5" customHeight="1" x14ac:dyDescent="0.2">
      <c r="A23" s="37"/>
    </row>
    <row r="24" spans="1:24" s="119" customFormat="1" ht="15.75" customHeight="1" x14ac:dyDescent="0.2">
      <c r="A24" s="37"/>
    </row>
    <row r="25" spans="1:24" s="119" customFormat="1" ht="29.25" customHeight="1" x14ac:dyDescent="0.2">
      <c r="A25" s="232" t="s">
        <v>200</v>
      </c>
      <c r="B25" s="232"/>
      <c r="C25" s="232"/>
      <c r="D25" s="232"/>
      <c r="E25" s="232"/>
      <c r="F25" s="232"/>
      <c r="G25" s="117"/>
      <c r="H25" s="117"/>
      <c r="I25" s="117"/>
      <c r="J25" s="117"/>
      <c r="K25" s="150"/>
      <c r="L25" s="150"/>
      <c r="M25" s="150"/>
      <c r="N25" s="232"/>
      <c r="O25" s="232"/>
      <c r="P25" s="232"/>
      <c r="Q25" s="232"/>
      <c r="R25" s="117"/>
      <c r="S25" s="117"/>
      <c r="T25" s="117"/>
      <c r="U25" s="117"/>
      <c r="V25" s="117"/>
      <c r="W25" s="206">
        <v>181</v>
      </c>
      <c r="X25" s="150"/>
    </row>
    <row r="28" spans="1:24" x14ac:dyDescent="0.2">
      <c r="B28" s="10">
        <f>B6/$F6*100</f>
        <v>85.355648535564839</v>
      </c>
      <c r="C28" s="10">
        <f t="shared" ref="C28:F28" si="4">C6/$F6*100</f>
        <v>14.644351464435152</v>
      </c>
      <c r="D28" s="10">
        <f t="shared" si="4"/>
        <v>0</v>
      </c>
      <c r="E28" s="10">
        <f t="shared" si="4"/>
        <v>0</v>
      </c>
      <c r="F28" s="10">
        <f t="shared" si="4"/>
        <v>100</v>
      </c>
      <c r="G28" s="10"/>
      <c r="H28" s="10">
        <f>H6/$L6*100</f>
        <v>98.24753559693319</v>
      </c>
      <c r="I28" s="10">
        <f t="shared" ref="I28:L28" si="5">I6/$L6*100</f>
        <v>1.7524644030668126</v>
      </c>
      <c r="J28" s="10">
        <f t="shared" si="5"/>
        <v>0</v>
      </c>
      <c r="K28" s="10">
        <f t="shared" si="5"/>
        <v>0</v>
      </c>
      <c r="L28" s="10">
        <f t="shared" si="5"/>
        <v>100</v>
      </c>
      <c r="M28" s="10"/>
      <c r="N28" s="10">
        <f>N6/$R6*100</f>
        <v>97.5</v>
      </c>
      <c r="O28" s="10">
        <f t="shared" ref="O28:R28" si="6">O6/$R6*100</f>
        <v>1.875</v>
      </c>
      <c r="P28" s="10">
        <f t="shared" si="6"/>
        <v>0</v>
      </c>
      <c r="Q28" s="10">
        <f t="shared" si="6"/>
        <v>0.625</v>
      </c>
      <c r="R28" s="10">
        <f t="shared" si="6"/>
        <v>100</v>
      </c>
      <c r="S28" s="10"/>
      <c r="T28" s="10" t="e">
        <f>T6/$X6*100</f>
        <v>#DIV/0!</v>
      </c>
      <c r="U28" s="10" t="e">
        <f t="shared" ref="U28:X28" si="7">U6/$X6*100</f>
        <v>#DIV/0!</v>
      </c>
      <c r="V28" s="10" t="e">
        <f t="shared" si="7"/>
        <v>#DIV/0!</v>
      </c>
      <c r="W28" s="10" t="e">
        <f t="shared" si="7"/>
        <v>#DIV/0!</v>
      </c>
      <c r="X28" s="10" t="e">
        <f t="shared" si="7"/>
        <v>#DIV/0!</v>
      </c>
    </row>
    <row r="29" spans="1:24" x14ac:dyDescent="0.2">
      <c r="B29" s="10">
        <f t="shared" ref="B29:F29" si="8">B7/$F7*100</f>
        <v>99.431818181818173</v>
      </c>
      <c r="C29" s="10">
        <f t="shared" si="8"/>
        <v>0.56818181818181823</v>
      </c>
      <c r="D29" s="10">
        <f t="shared" si="8"/>
        <v>0</v>
      </c>
      <c r="E29" s="10">
        <f t="shared" si="8"/>
        <v>0</v>
      </c>
      <c r="F29" s="10">
        <f t="shared" si="8"/>
        <v>100</v>
      </c>
      <c r="G29" s="10"/>
      <c r="H29" s="10">
        <f t="shared" ref="H29:L29" si="9">H7/$L7*100</f>
        <v>43.661971830985912</v>
      </c>
      <c r="I29" s="10">
        <f t="shared" si="9"/>
        <v>56.338028169014088</v>
      </c>
      <c r="J29" s="10">
        <f t="shared" si="9"/>
        <v>0</v>
      </c>
      <c r="K29" s="10">
        <f t="shared" si="9"/>
        <v>0</v>
      </c>
      <c r="L29" s="10">
        <f t="shared" si="9"/>
        <v>100</v>
      </c>
      <c r="M29" s="10"/>
      <c r="N29" s="10">
        <f t="shared" ref="N29:R29" si="10">N7/$R7*100</f>
        <v>0</v>
      </c>
      <c r="O29" s="10">
        <f t="shared" si="10"/>
        <v>100</v>
      </c>
      <c r="P29" s="10">
        <f t="shared" si="10"/>
        <v>0</v>
      </c>
      <c r="Q29" s="10">
        <f t="shared" si="10"/>
        <v>0</v>
      </c>
      <c r="R29" s="10">
        <f t="shared" si="10"/>
        <v>100</v>
      </c>
      <c r="S29" s="10"/>
      <c r="T29" s="10" t="e">
        <f t="shared" ref="T29:X29" si="11">T7/$X7*100</f>
        <v>#DIV/0!</v>
      </c>
      <c r="U29" s="10" t="e">
        <f t="shared" si="11"/>
        <v>#DIV/0!</v>
      </c>
      <c r="V29" s="10" t="e">
        <f t="shared" si="11"/>
        <v>#DIV/0!</v>
      </c>
      <c r="W29" s="10" t="e">
        <f t="shared" si="11"/>
        <v>#DIV/0!</v>
      </c>
      <c r="X29" s="10" t="e">
        <f t="shared" si="11"/>
        <v>#DIV/0!</v>
      </c>
    </row>
    <row r="30" spans="1:24" x14ac:dyDescent="0.2">
      <c r="B30" s="10">
        <f t="shared" ref="B30:F30" si="12">B8/$F8*100</f>
        <v>89.473684210526315</v>
      </c>
      <c r="C30" s="10">
        <f t="shared" si="12"/>
        <v>7.0175438596491224</v>
      </c>
      <c r="D30" s="10">
        <f t="shared" si="12"/>
        <v>3.5087719298245612</v>
      </c>
      <c r="E30" s="10">
        <f t="shared" si="12"/>
        <v>0</v>
      </c>
      <c r="F30" s="10">
        <f t="shared" si="12"/>
        <v>100</v>
      </c>
      <c r="G30" s="10"/>
      <c r="H30" s="10">
        <f t="shared" ref="H30:L30" si="13">H8/$L8*100</f>
        <v>93.333333333333329</v>
      </c>
      <c r="I30" s="10">
        <f t="shared" si="13"/>
        <v>3.3333333333333335</v>
      </c>
      <c r="J30" s="10">
        <f t="shared" si="13"/>
        <v>3.3333333333333335</v>
      </c>
      <c r="K30" s="10">
        <f t="shared" si="13"/>
        <v>0</v>
      </c>
      <c r="L30" s="10">
        <f t="shared" si="13"/>
        <v>100</v>
      </c>
      <c r="M30" s="10"/>
      <c r="N30" s="10" t="e">
        <f t="shared" ref="N30:R30" si="14">N8/$R8*100</f>
        <v>#DIV/0!</v>
      </c>
      <c r="O30" s="10" t="e">
        <f t="shared" si="14"/>
        <v>#DIV/0!</v>
      </c>
      <c r="P30" s="10" t="e">
        <f t="shared" si="14"/>
        <v>#DIV/0!</v>
      </c>
      <c r="Q30" s="10" t="e">
        <f t="shared" si="14"/>
        <v>#DIV/0!</v>
      </c>
      <c r="R30" s="10" t="e">
        <f t="shared" si="14"/>
        <v>#DIV/0!</v>
      </c>
      <c r="S30" s="10"/>
      <c r="T30" s="10">
        <f t="shared" ref="T30:X30" si="15">T8/$X8*100</f>
        <v>100</v>
      </c>
      <c r="U30" s="10">
        <f t="shared" si="15"/>
        <v>0</v>
      </c>
      <c r="V30" s="10">
        <f t="shared" si="15"/>
        <v>0</v>
      </c>
      <c r="W30" s="10">
        <f t="shared" si="15"/>
        <v>0</v>
      </c>
      <c r="X30" s="10">
        <f t="shared" si="15"/>
        <v>100</v>
      </c>
    </row>
    <row r="31" spans="1:24" x14ac:dyDescent="0.2">
      <c r="B31" s="10">
        <f t="shared" ref="B31:F31" si="16">B9/$F9*100</f>
        <v>78.571428571428569</v>
      </c>
      <c r="C31" s="10">
        <f t="shared" si="16"/>
        <v>21.428571428571427</v>
      </c>
      <c r="D31" s="10">
        <f t="shared" si="16"/>
        <v>0</v>
      </c>
      <c r="E31" s="10">
        <f t="shared" si="16"/>
        <v>0</v>
      </c>
      <c r="F31" s="10">
        <f t="shared" si="16"/>
        <v>100</v>
      </c>
      <c r="G31" s="10"/>
      <c r="H31" s="10">
        <f t="shared" ref="H31:L31" si="17">H9/$L9*100</f>
        <v>98.095238095238088</v>
      </c>
      <c r="I31" s="10">
        <f t="shared" si="17"/>
        <v>1.9047619047619047</v>
      </c>
      <c r="J31" s="10">
        <f t="shared" si="17"/>
        <v>0</v>
      </c>
      <c r="K31" s="10">
        <f t="shared" si="17"/>
        <v>0</v>
      </c>
      <c r="L31" s="10">
        <f t="shared" si="17"/>
        <v>100</v>
      </c>
      <c r="M31" s="10"/>
      <c r="N31" s="10">
        <f t="shared" ref="N31:R31" si="18">N9/$R9*100</f>
        <v>100</v>
      </c>
      <c r="O31" s="10">
        <f t="shared" si="18"/>
        <v>0</v>
      </c>
      <c r="P31" s="10">
        <f t="shared" si="18"/>
        <v>0</v>
      </c>
      <c r="Q31" s="10">
        <f t="shared" si="18"/>
        <v>0</v>
      </c>
      <c r="R31" s="10">
        <f t="shared" si="18"/>
        <v>100</v>
      </c>
      <c r="S31" s="10"/>
      <c r="T31" s="10">
        <f t="shared" ref="T31:X31" si="19">T9/$X9*100</f>
        <v>77.777777777777786</v>
      </c>
      <c r="U31" s="10">
        <f t="shared" si="19"/>
        <v>22.222222222222221</v>
      </c>
      <c r="V31" s="10">
        <f t="shared" si="19"/>
        <v>0</v>
      </c>
      <c r="W31" s="10">
        <f t="shared" si="19"/>
        <v>0</v>
      </c>
      <c r="X31" s="10">
        <f t="shared" si="19"/>
        <v>100</v>
      </c>
    </row>
    <row r="32" spans="1:24" x14ac:dyDescent="0.2">
      <c r="B32" s="10">
        <f t="shared" ref="B32:F32" si="20">B10/$F10*100</f>
        <v>97.493036211699163</v>
      </c>
      <c r="C32" s="10">
        <f t="shared" si="20"/>
        <v>0</v>
      </c>
      <c r="D32" s="10">
        <f t="shared" si="20"/>
        <v>1.3927576601671305</v>
      </c>
      <c r="E32" s="10">
        <f t="shared" si="20"/>
        <v>1.1142061281337043</v>
      </c>
      <c r="F32" s="10">
        <f t="shared" si="20"/>
        <v>100</v>
      </c>
      <c r="G32" s="10"/>
      <c r="H32" s="10">
        <f t="shared" ref="H32:L32" si="21">H10/$L10*100</f>
        <v>93.368500376789754</v>
      </c>
      <c r="I32" s="10">
        <f t="shared" si="21"/>
        <v>0.22607385079125847</v>
      </c>
      <c r="J32" s="10">
        <f t="shared" si="21"/>
        <v>1.5825169555388101</v>
      </c>
      <c r="K32" s="10">
        <f t="shared" si="21"/>
        <v>4.8229088168801804</v>
      </c>
      <c r="L32" s="10">
        <f t="shared" si="21"/>
        <v>100</v>
      </c>
      <c r="M32" s="10"/>
      <c r="N32" s="10">
        <f t="shared" ref="N32:R32" si="22">N10/$R10*100</f>
        <v>0</v>
      </c>
      <c r="O32" s="10">
        <f t="shared" si="22"/>
        <v>0</v>
      </c>
      <c r="P32" s="10">
        <f t="shared" si="22"/>
        <v>0</v>
      </c>
      <c r="Q32" s="10">
        <f t="shared" si="22"/>
        <v>100</v>
      </c>
      <c r="R32" s="10">
        <f t="shared" si="22"/>
        <v>100</v>
      </c>
      <c r="S32" s="10"/>
      <c r="T32" s="10">
        <f t="shared" ref="T32:X32" si="23">T10/$X10*100</f>
        <v>100</v>
      </c>
      <c r="U32" s="10">
        <f t="shared" si="23"/>
        <v>0</v>
      </c>
      <c r="V32" s="10">
        <f t="shared" si="23"/>
        <v>0</v>
      </c>
      <c r="W32" s="10">
        <f t="shared" si="23"/>
        <v>0</v>
      </c>
      <c r="X32" s="10">
        <f t="shared" si="23"/>
        <v>100</v>
      </c>
    </row>
    <row r="33" spans="2:24" x14ac:dyDescent="0.2">
      <c r="B33" s="10">
        <f t="shared" ref="B33:F33" si="24">B11/$F11*100</f>
        <v>100</v>
      </c>
      <c r="C33" s="10">
        <f t="shared" si="24"/>
        <v>0</v>
      </c>
      <c r="D33" s="10">
        <f t="shared" si="24"/>
        <v>0</v>
      </c>
      <c r="E33" s="10">
        <f t="shared" si="24"/>
        <v>0</v>
      </c>
      <c r="F33" s="10">
        <f t="shared" si="24"/>
        <v>100</v>
      </c>
      <c r="G33" s="10"/>
      <c r="H33" s="10">
        <f t="shared" ref="H33:L33" si="25">H11/$L11*100</f>
        <v>100</v>
      </c>
      <c r="I33" s="10">
        <f t="shared" si="25"/>
        <v>0</v>
      </c>
      <c r="J33" s="10">
        <f t="shared" si="25"/>
        <v>0</v>
      </c>
      <c r="K33" s="10">
        <f t="shared" si="25"/>
        <v>0</v>
      </c>
      <c r="L33" s="10">
        <f t="shared" si="25"/>
        <v>100</v>
      </c>
      <c r="M33" s="10"/>
      <c r="N33" s="10">
        <f t="shared" ref="N33:R33" si="26">N11/$R11*100</f>
        <v>0</v>
      </c>
      <c r="O33" s="10">
        <f t="shared" si="26"/>
        <v>0</v>
      </c>
      <c r="P33" s="10">
        <f t="shared" si="26"/>
        <v>0</v>
      </c>
      <c r="Q33" s="10">
        <f t="shared" si="26"/>
        <v>100</v>
      </c>
      <c r="R33" s="10">
        <f t="shared" si="26"/>
        <v>100</v>
      </c>
      <c r="S33" s="10"/>
      <c r="T33" s="10">
        <f t="shared" ref="T33:X33" si="27">T11/$X11*100</f>
        <v>100</v>
      </c>
      <c r="U33" s="10">
        <f t="shared" si="27"/>
        <v>0</v>
      </c>
      <c r="V33" s="10">
        <f t="shared" si="27"/>
        <v>0</v>
      </c>
      <c r="W33" s="10">
        <f t="shared" si="27"/>
        <v>0</v>
      </c>
      <c r="X33" s="10">
        <f t="shared" si="27"/>
        <v>100</v>
      </c>
    </row>
    <row r="34" spans="2:24" x14ac:dyDescent="0.2">
      <c r="B34" s="10">
        <f t="shared" ref="B34:F34" si="28">B12/$F12*100</f>
        <v>100</v>
      </c>
      <c r="C34" s="10">
        <f t="shared" si="28"/>
        <v>0</v>
      </c>
      <c r="D34" s="10">
        <f t="shared" si="28"/>
        <v>0</v>
      </c>
      <c r="E34" s="10">
        <f t="shared" si="28"/>
        <v>0</v>
      </c>
      <c r="F34" s="10">
        <f t="shared" si="28"/>
        <v>100</v>
      </c>
      <c r="G34" s="10"/>
      <c r="H34" s="10">
        <f t="shared" ref="H34:L34" si="29">H12/$L12*100</f>
        <v>96.468401486988839</v>
      </c>
      <c r="I34" s="10">
        <f t="shared" si="29"/>
        <v>3.3457249070631976</v>
      </c>
      <c r="J34" s="10">
        <f t="shared" si="29"/>
        <v>0</v>
      </c>
      <c r="K34" s="10">
        <f t="shared" si="29"/>
        <v>0.18587360594795546</v>
      </c>
      <c r="L34" s="10">
        <f t="shared" si="29"/>
        <v>100</v>
      </c>
      <c r="M34" s="10"/>
      <c r="N34" s="10">
        <f t="shared" ref="N34:R34" si="30">N12/$R12*100</f>
        <v>100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100</v>
      </c>
      <c r="S34" s="10"/>
      <c r="T34" s="10">
        <f t="shared" ref="T34:X34" si="31">T12/$X12*100</f>
        <v>100</v>
      </c>
      <c r="U34" s="10">
        <f t="shared" si="31"/>
        <v>0</v>
      </c>
      <c r="V34" s="10">
        <f t="shared" si="31"/>
        <v>0</v>
      </c>
      <c r="W34" s="10">
        <f t="shared" si="31"/>
        <v>0</v>
      </c>
      <c r="X34" s="10">
        <f t="shared" si="31"/>
        <v>100</v>
      </c>
    </row>
    <row r="35" spans="2:24" x14ac:dyDescent="0.2">
      <c r="B35" s="10">
        <f t="shared" ref="B35:F35" si="32">B13/$F13*100</f>
        <v>100</v>
      </c>
      <c r="C35" s="10">
        <f t="shared" si="32"/>
        <v>0</v>
      </c>
      <c r="D35" s="10">
        <f t="shared" si="32"/>
        <v>0</v>
      </c>
      <c r="E35" s="10">
        <f t="shared" si="32"/>
        <v>0</v>
      </c>
      <c r="F35" s="10">
        <f t="shared" si="32"/>
        <v>100</v>
      </c>
      <c r="G35" s="10"/>
      <c r="H35" s="10" t="e">
        <f t="shared" ref="H35:L35" si="33">H13/$L13*100</f>
        <v>#DIV/0!</v>
      </c>
      <c r="I35" s="10" t="e">
        <f t="shared" si="33"/>
        <v>#DIV/0!</v>
      </c>
      <c r="J35" s="10" t="e">
        <f t="shared" si="33"/>
        <v>#DIV/0!</v>
      </c>
      <c r="K35" s="10" t="e">
        <f t="shared" si="33"/>
        <v>#DIV/0!</v>
      </c>
      <c r="L35" s="10" t="e">
        <f t="shared" si="33"/>
        <v>#DIV/0!</v>
      </c>
      <c r="M35" s="10"/>
      <c r="N35" s="10" t="e">
        <f t="shared" ref="N35:R35" si="34">N13/$R13*100</f>
        <v>#DIV/0!</v>
      </c>
      <c r="O35" s="10" t="e">
        <f t="shared" si="34"/>
        <v>#DIV/0!</v>
      </c>
      <c r="P35" s="10" t="e">
        <f t="shared" si="34"/>
        <v>#DIV/0!</v>
      </c>
      <c r="Q35" s="10" t="e">
        <f t="shared" si="34"/>
        <v>#DIV/0!</v>
      </c>
      <c r="R35" s="10" t="e">
        <f t="shared" si="34"/>
        <v>#DIV/0!</v>
      </c>
      <c r="S35" s="10"/>
      <c r="T35" s="10" t="e">
        <f t="shared" ref="T35:X35" si="35">T13/$X13*100</f>
        <v>#DIV/0!</v>
      </c>
      <c r="U35" s="10" t="e">
        <f t="shared" si="35"/>
        <v>#DIV/0!</v>
      </c>
      <c r="V35" s="10" t="e">
        <f t="shared" si="35"/>
        <v>#DIV/0!</v>
      </c>
      <c r="W35" s="10" t="e">
        <f t="shared" si="35"/>
        <v>#DIV/0!</v>
      </c>
      <c r="X35" s="10" t="e">
        <f t="shared" si="35"/>
        <v>#DIV/0!</v>
      </c>
    </row>
    <row r="36" spans="2:24" x14ac:dyDescent="0.2">
      <c r="B36" s="10">
        <f t="shared" ref="B36:F36" si="36">B14/$F14*100</f>
        <v>100</v>
      </c>
      <c r="C36" s="10">
        <f t="shared" si="36"/>
        <v>0</v>
      </c>
      <c r="D36" s="10">
        <f t="shared" si="36"/>
        <v>0</v>
      </c>
      <c r="E36" s="10">
        <f t="shared" si="36"/>
        <v>0</v>
      </c>
      <c r="F36" s="10">
        <f t="shared" si="36"/>
        <v>100</v>
      </c>
      <c r="G36" s="10"/>
      <c r="H36" s="10">
        <f t="shared" ref="H36:L36" si="37">H14/$L14*100</f>
        <v>0</v>
      </c>
      <c r="I36" s="10">
        <f t="shared" si="37"/>
        <v>100</v>
      </c>
      <c r="J36" s="10">
        <f t="shared" si="37"/>
        <v>0</v>
      </c>
      <c r="K36" s="10">
        <f t="shared" si="37"/>
        <v>0</v>
      </c>
      <c r="L36" s="10">
        <f t="shared" si="37"/>
        <v>100</v>
      </c>
      <c r="M36" s="10"/>
      <c r="N36" s="10" t="e">
        <f t="shared" ref="N36:R36" si="38">N14/$R14*100</f>
        <v>#DIV/0!</v>
      </c>
      <c r="O36" s="10" t="e">
        <f t="shared" si="38"/>
        <v>#DIV/0!</v>
      </c>
      <c r="P36" s="10" t="e">
        <f t="shared" si="38"/>
        <v>#DIV/0!</v>
      </c>
      <c r="Q36" s="10" t="e">
        <f t="shared" si="38"/>
        <v>#DIV/0!</v>
      </c>
      <c r="R36" s="10" t="e">
        <f t="shared" si="38"/>
        <v>#DIV/0!</v>
      </c>
      <c r="S36" s="10"/>
      <c r="T36" s="10">
        <f t="shared" ref="T36:X36" si="39">T14/$X14*100</f>
        <v>100</v>
      </c>
      <c r="U36" s="10">
        <f t="shared" si="39"/>
        <v>0</v>
      </c>
      <c r="V36" s="10">
        <f t="shared" si="39"/>
        <v>0</v>
      </c>
      <c r="W36" s="10">
        <f t="shared" si="39"/>
        <v>0</v>
      </c>
      <c r="X36" s="10">
        <f t="shared" si="39"/>
        <v>100</v>
      </c>
    </row>
    <row r="37" spans="2:24" x14ac:dyDescent="0.2">
      <c r="B37" s="10" t="e">
        <f t="shared" ref="B37:F37" si="40">B15/$F15*100</f>
        <v>#DIV/0!</v>
      </c>
      <c r="C37" s="10" t="e">
        <f t="shared" si="40"/>
        <v>#DIV/0!</v>
      </c>
      <c r="D37" s="10" t="e">
        <f t="shared" si="40"/>
        <v>#DIV/0!</v>
      </c>
      <c r="E37" s="10" t="e">
        <f t="shared" si="40"/>
        <v>#DIV/0!</v>
      </c>
      <c r="F37" s="10" t="e">
        <f t="shared" si="40"/>
        <v>#DIV/0!</v>
      </c>
      <c r="G37" s="10"/>
      <c r="H37" s="10">
        <f t="shared" ref="H37:L37" si="41">H15/$L15*100</f>
        <v>100</v>
      </c>
      <c r="I37" s="10">
        <f t="shared" si="41"/>
        <v>0</v>
      </c>
      <c r="J37" s="10">
        <f t="shared" si="41"/>
        <v>0</v>
      </c>
      <c r="K37" s="10">
        <f t="shared" si="41"/>
        <v>0</v>
      </c>
      <c r="L37" s="10">
        <f t="shared" si="41"/>
        <v>100</v>
      </c>
      <c r="M37" s="10"/>
      <c r="N37" s="10">
        <f t="shared" ref="N37:R37" si="42">N15/$R15*100</f>
        <v>75</v>
      </c>
      <c r="O37" s="10">
        <f t="shared" si="42"/>
        <v>0</v>
      </c>
      <c r="P37" s="10">
        <f t="shared" si="42"/>
        <v>0</v>
      </c>
      <c r="Q37" s="10">
        <f t="shared" si="42"/>
        <v>25</v>
      </c>
      <c r="R37" s="10">
        <f t="shared" si="42"/>
        <v>100</v>
      </c>
      <c r="S37" s="10"/>
      <c r="T37" s="10" t="e">
        <f t="shared" ref="T37:X37" si="43">T15/$X15*100</f>
        <v>#DIV/0!</v>
      </c>
      <c r="U37" s="10" t="e">
        <f t="shared" si="43"/>
        <v>#DIV/0!</v>
      </c>
      <c r="V37" s="10" t="e">
        <f t="shared" si="43"/>
        <v>#DIV/0!</v>
      </c>
      <c r="W37" s="10" t="e">
        <f t="shared" si="43"/>
        <v>#DIV/0!</v>
      </c>
      <c r="X37" s="10" t="e">
        <f t="shared" si="43"/>
        <v>#DIV/0!</v>
      </c>
    </row>
    <row r="38" spans="2:24" x14ac:dyDescent="0.2">
      <c r="B38" s="10">
        <f t="shared" ref="B38:F38" si="44">B16/$F16*100</f>
        <v>100</v>
      </c>
      <c r="C38" s="10">
        <f t="shared" si="44"/>
        <v>0</v>
      </c>
      <c r="D38" s="10">
        <f t="shared" si="44"/>
        <v>0</v>
      </c>
      <c r="E38" s="10">
        <f t="shared" si="44"/>
        <v>0</v>
      </c>
      <c r="F38" s="10">
        <f t="shared" si="44"/>
        <v>100</v>
      </c>
      <c r="G38" s="10"/>
      <c r="H38" s="10">
        <f t="shared" ref="H38:L38" si="45">H16/$L16*100</f>
        <v>100</v>
      </c>
      <c r="I38" s="10">
        <f t="shared" si="45"/>
        <v>0</v>
      </c>
      <c r="J38" s="10">
        <f t="shared" si="45"/>
        <v>0</v>
      </c>
      <c r="K38" s="10">
        <f t="shared" si="45"/>
        <v>0</v>
      </c>
      <c r="L38" s="10">
        <f t="shared" si="45"/>
        <v>100</v>
      </c>
      <c r="M38" s="10"/>
      <c r="N38" s="10">
        <f t="shared" ref="N38:R38" si="46">N16/$R16*100</f>
        <v>100</v>
      </c>
      <c r="O38" s="10">
        <f t="shared" si="46"/>
        <v>0</v>
      </c>
      <c r="P38" s="10">
        <f t="shared" si="46"/>
        <v>0</v>
      </c>
      <c r="Q38" s="10">
        <f t="shared" si="46"/>
        <v>0</v>
      </c>
      <c r="R38" s="10">
        <f t="shared" si="46"/>
        <v>100</v>
      </c>
      <c r="S38" s="10"/>
      <c r="T38" s="10">
        <f t="shared" ref="T38:X38" si="47">T16/$X16*100</f>
        <v>100</v>
      </c>
      <c r="U38" s="10">
        <f t="shared" si="47"/>
        <v>0</v>
      </c>
      <c r="V38" s="10">
        <f t="shared" si="47"/>
        <v>0</v>
      </c>
      <c r="W38" s="10">
        <f t="shared" si="47"/>
        <v>0</v>
      </c>
      <c r="X38" s="10">
        <f t="shared" si="47"/>
        <v>100</v>
      </c>
    </row>
    <row r="39" spans="2:24" x14ac:dyDescent="0.2">
      <c r="B39" s="10">
        <f t="shared" ref="B39:F39" si="48">B17/$F17*100</f>
        <v>100</v>
      </c>
      <c r="C39" s="10">
        <f t="shared" si="48"/>
        <v>0</v>
      </c>
      <c r="D39" s="10">
        <f t="shared" si="48"/>
        <v>0</v>
      </c>
      <c r="E39" s="10">
        <f t="shared" si="48"/>
        <v>0</v>
      </c>
      <c r="F39" s="10">
        <f t="shared" si="48"/>
        <v>100</v>
      </c>
      <c r="G39" s="10"/>
      <c r="H39" s="10">
        <f t="shared" ref="H39:L39" si="49">H17/$L17*100</f>
        <v>100</v>
      </c>
      <c r="I39" s="10">
        <f t="shared" si="49"/>
        <v>0</v>
      </c>
      <c r="J39" s="10">
        <f t="shared" si="49"/>
        <v>0</v>
      </c>
      <c r="K39" s="10">
        <f t="shared" si="49"/>
        <v>0</v>
      </c>
      <c r="L39" s="10">
        <f t="shared" si="49"/>
        <v>100</v>
      </c>
      <c r="M39" s="10"/>
      <c r="N39" s="10">
        <f t="shared" ref="N39:R39" si="50">N17/$R17*100</f>
        <v>100</v>
      </c>
      <c r="O39" s="10">
        <f t="shared" si="50"/>
        <v>0</v>
      </c>
      <c r="P39" s="10">
        <f t="shared" si="50"/>
        <v>0</v>
      </c>
      <c r="Q39" s="10">
        <f t="shared" si="50"/>
        <v>0</v>
      </c>
      <c r="R39" s="10">
        <f t="shared" si="50"/>
        <v>100</v>
      </c>
      <c r="S39" s="10"/>
      <c r="T39" s="10" t="e">
        <f t="shared" ref="T39:X39" si="51">T17/$X17*100</f>
        <v>#DIV/0!</v>
      </c>
      <c r="U39" s="10" t="e">
        <f t="shared" si="51"/>
        <v>#DIV/0!</v>
      </c>
      <c r="V39" s="10" t="e">
        <f t="shared" si="51"/>
        <v>#DIV/0!</v>
      </c>
      <c r="W39" s="10" t="e">
        <f t="shared" si="51"/>
        <v>#DIV/0!</v>
      </c>
      <c r="X39" s="10" t="e">
        <f t="shared" si="51"/>
        <v>#DIV/0!</v>
      </c>
    </row>
    <row r="40" spans="2:24" x14ac:dyDescent="0.2">
      <c r="B40" s="10" t="e">
        <f t="shared" ref="B40:F40" si="52">B18/$F18*100</f>
        <v>#DIV/0!</v>
      </c>
      <c r="C40" s="10" t="e">
        <f t="shared" si="52"/>
        <v>#DIV/0!</v>
      </c>
      <c r="D40" s="10" t="e">
        <f t="shared" si="52"/>
        <v>#DIV/0!</v>
      </c>
      <c r="E40" s="10" t="e">
        <f t="shared" si="52"/>
        <v>#DIV/0!</v>
      </c>
      <c r="F40" s="10" t="e">
        <f t="shared" si="52"/>
        <v>#DIV/0!</v>
      </c>
      <c r="G40" s="10"/>
      <c r="H40" s="10">
        <f t="shared" ref="H40:L40" si="53">H18/$L18*100</f>
        <v>100</v>
      </c>
      <c r="I40" s="10">
        <f t="shared" si="53"/>
        <v>0</v>
      </c>
      <c r="J40" s="10">
        <f t="shared" si="53"/>
        <v>0</v>
      </c>
      <c r="K40" s="10">
        <f t="shared" si="53"/>
        <v>0</v>
      </c>
      <c r="L40" s="10">
        <f t="shared" si="53"/>
        <v>100</v>
      </c>
      <c r="M40" s="10"/>
      <c r="N40" s="10" t="e">
        <f t="shared" ref="N40:R40" si="54">N18/$R18*100</f>
        <v>#DIV/0!</v>
      </c>
      <c r="O40" s="10" t="e">
        <f t="shared" si="54"/>
        <v>#DIV/0!</v>
      </c>
      <c r="P40" s="10" t="e">
        <f t="shared" si="54"/>
        <v>#DIV/0!</v>
      </c>
      <c r="Q40" s="10" t="e">
        <f t="shared" si="54"/>
        <v>#DIV/0!</v>
      </c>
      <c r="R40" s="10" t="e">
        <f t="shared" si="54"/>
        <v>#DIV/0!</v>
      </c>
      <c r="S40" s="10"/>
      <c r="T40" s="10" t="e">
        <f t="shared" ref="T40:X40" si="55">T18/$X18*100</f>
        <v>#DIV/0!</v>
      </c>
      <c r="U40" s="10" t="e">
        <f t="shared" si="55"/>
        <v>#DIV/0!</v>
      </c>
      <c r="V40" s="10" t="e">
        <f t="shared" si="55"/>
        <v>#DIV/0!</v>
      </c>
      <c r="W40" s="10" t="e">
        <f t="shared" si="55"/>
        <v>#DIV/0!</v>
      </c>
      <c r="X40" s="10" t="e">
        <f t="shared" si="55"/>
        <v>#DIV/0!</v>
      </c>
    </row>
    <row r="41" spans="2:24" x14ac:dyDescent="0.2">
      <c r="B41" s="10" t="e">
        <f t="shared" ref="B41:F41" si="56">B19/$F19*100</f>
        <v>#DIV/0!</v>
      </c>
      <c r="C41" s="10" t="e">
        <f t="shared" si="56"/>
        <v>#DIV/0!</v>
      </c>
      <c r="D41" s="10" t="e">
        <f t="shared" si="56"/>
        <v>#DIV/0!</v>
      </c>
      <c r="E41" s="10" t="e">
        <f t="shared" si="56"/>
        <v>#DIV/0!</v>
      </c>
      <c r="F41" s="10" t="e">
        <f t="shared" si="56"/>
        <v>#DIV/0!</v>
      </c>
      <c r="G41" s="10"/>
      <c r="H41" s="10">
        <f t="shared" ref="H41:L41" si="57">H19/$L19*100</f>
        <v>94.444444444444443</v>
      </c>
      <c r="I41" s="10">
        <f t="shared" si="57"/>
        <v>5.5555555555555554</v>
      </c>
      <c r="J41" s="10">
        <f t="shared" si="57"/>
        <v>0</v>
      </c>
      <c r="K41" s="10">
        <f t="shared" si="57"/>
        <v>0</v>
      </c>
      <c r="L41" s="10">
        <f t="shared" si="57"/>
        <v>100</v>
      </c>
      <c r="M41" s="10"/>
      <c r="N41" s="10" t="e">
        <f t="shared" ref="N41:R41" si="58">N19/$R19*100</f>
        <v>#DIV/0!</v>
      </c>
      <c r="O41" s="10" t="e">
        <f t="shared" si="58"/>
        <v>#DIV/0!</v>
      </c>
      <c r="P41" s="10" t="e">
        <f t="shared" si="58"/>
        <v>#DIV/0!</v>
      </c>
      <c r="Q41" s="10" t="e">
        <f t="shared" si="58"/>
        <v>#DIV/0!</v>
      </c>
      <c r="R41" s="10" t="e">
        <f t="shared" si="58"/>
        <v>#DIV/0!</v>
      </c>
      <c r="S41" s="10"/>
      <c r="T41" s="10" t="e">
        <f t="shared" ref="T41:X41" si="59">T19/$X19*100</f>
        <v>#DIV/0!</v>
      </c>
      <c r="U41" s="10" t="e">
        <f t="shared" si="59"/>
        <v>#DIV/0!</v>
      </c>
      <c r="V41" s="10" t="e">
        <f t="shared" si="59"/>
        <v>#DIV/0!</v>
      </c>
      <c r="W41" s="10" t="e">
        <f t="shared" si="59"/>
        <v>#DIV/0!</v>
      </c>
      <c r="X41" s="10" t="e">
        <f t="shared" si="59"/>
        <v>#DIV/0!</v>
      </c>
    </row>
    <row r="42" spans="2:24" x14ac:dyDescent="0.2">
      <c r="B42" s="10" t="e">
        <f t="shared" ref="B42:F42" si="60">B20/$F20*100</f>
        <v>#DIV/0!</v>
      </c>
      <c r="C42" s="10" t="e">
        <f t="shared" si="60"/>
        <v>#DIV/0!</v>
      </c>
      <c r="D42" s="10" t="e">
        <f t="shared" si="60"/>
        <v>#DIV/0!</v>
      </c>
      <c r="E42" s="10" t="e">
        <f t="shared" si="60"/>
        <v>#DIV/0!</v>
      </c>
      <c r="F42" s="10" t="e">
        <f t="shared" si="60"/>
        <v>#DIV/0!</v>
      </c>
      <c r="G42" s="5"/>
      <c r="H42" s="10">
        <f t="shared" ref="H42:L42" si="61">H20/$L20*100</f>
        <v>84.782608695652158</v>
      </c>
      <c r="I42" s="10">
        <f t="shared" si="61"/>
        <v>12.318840579710146</v>
      </c>
      <c r="J42" s="10">
        <f t="shared" si="61"/>
        <v>2.8985507246376812</v>
      </c>
      <c r="K42" s="10">
        <f t="shared" si="61"/>
        <v>0</v>
      </c>
      <c r="L42" s="10">
        <f t="shared" si="61"/>
        <v>100</v>
      </c>
      <c r="M42" s="5"/>
      <c r="N42" s="10">
        <f t="shared" ref="N42:R42" si="62">N20/$R20*100</f>
        <v>100</v>
      </c>
      <c r="O42" s="10">
        <f t="shared" si="62"/>
        <v>0</v>
      </c>
      <c r="P42" s="10">
        <f t="shared" si="62"/>
        <v>0</v>
      </c>
      <c r="Q42" s="10">
        <f t="shared" si="62"/>
        <v>0</v>
      </c>
      <c r="R42" s="10">
        <f t="shared" si="62"/>
        <v>100</v>
      </c>
      <c r="S42" s="10"/>
      <c r="T42" s="10">
        <f t="shared" ref="T42:X42" si="63">T20/$X20*100</f>
        <v>100</v>
      </c>
      <c r="U42" s="10">
        <f t="shared" si="63"/>
        <v>0</v>
      </c>
      <c r="V42" s="10">
        <f t="shared" si="63"/>
        <v>0</v>
      </c>
      <c r="W42" s="10">
        <f t="shared" si="63"/>
        <v>0</v>
      </c>
      <c r="X42" s="10">
        <f t="shared" si="63"/>
        <v>100</v>
      </c>
    </row>
    <row r="43" spans="2:24" ht="15" thickBot="1" x14ac:dyDescent="0.25">
      <c r="B43" s="10">
        <f t="shared" ref="B43:F43" si="64">B21/$F21*100</f>
        <v>95.945945945945937</v>
      </c>
      <c r="C43" s="10">
        <f t="shared" si="64"/>
        <v>3.2282282282282289</v>
      </c>
      <c r="D43" s="10">
        <f t="shared" si="64"/>
        <v>0.52552552552552556</v>
      </c>
      <c r="E43" s="10">
        <f t="shared" si="64"/>
        <v>0.3003003003003003</v>
      </c>
      <c r="F43" s="10">
        <f t="shared" si="64"/>
        <v>100</v>
      </c>
      <c r="G43" s="174"/>
      <c r="H43" s="10">
        <f t="shared" ref="H43:L43" si="65">H21/$L21*100</f>
        <v>95.30250860796852</v>
      </c>
      <c r="I43" s="10">
        <f t="shared" si="65"/>
        <v>2.4594195769798324</v>
      </c>
      <c r="J43" s="10">
        <f t="shared" si="65"/>
        <v>0.6394490900147568</v>
      </c>
      <c r="K43" s="10">
        <f t="shared" si="65"/>
        <v>1.5986227250368916</v>
      </c>
      <c r="L43" s="10">
        <f t="shared" si="65"/>
        <v>100</v>
      </c>
      <c r="M43" s="174"/>
      <c r="N43" s="10">
        <f t="shared" ref="N43:R43" si="66">N21/$R21*100</f>
        <v>93.45794392523365</v>
      </c>
      <c r="O43" s="10">
        <f t="shared" si="66"/>
        <v>3.2710280373831773</v>
      </c>
      <c r="P43" s="10">
        <f t="shared" si="66"/>
        <v>0</v>
      </c>
      <c r="Q43" s="10">
        <f t="shared" si="66"/>
        <v>3.2710280373831773</v>
      </c>
      <c r="R43" s="10">
        <f t="shared" si="66"/>
        <v>100</v>
      </c>
      <c r="S43" s="174"/>
      <c r="T43" s="10">
        <f t="shared" ref="T43:X43" si="67">T21/$X21*100</f>
        <v>97.894736842105274</v>
      </c>
      <c r="U43" s="10">
        <f t="shared" si="67"/>
        <v>2.1052631578947367</v>
      </c>
      <c r="V43" s="10">
        <f t="shared" si="67"/>
        <v>0</v>
      </c>
      <c r="W43" s="10">
        <f t="shared" si="67"/>
        <v>0</v>
      </c>
      <c r="X43" s="10">
        <f t="shared" si="67"/>
        <v>100</v>
      </c>
    </row>
    <row r="44" spans="2:24" ht="15" thickTop="1" x14ac:dyDescent="0.2"/>
  </sheetData>
  <mergeCells count="10">
    <mergeCell ref="N25:Q25"/>
    <mergeCell ref="B3:X3"/>
    <mergeCell ref="A1:X1"/>
    <mergeCell ref="T4:X4"/>
    <mergeCell ref="N2:X2"/>
    <mergeCell ref="B4:F4"/>
    <mergeCell ref="H4:L4"/>
    <mergeCell ref="N4:R4"/>
    <mergeCell ref="A3:A5"/>
    <mergeCell ref="A25:F25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24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6.75" style="37" customWidth="1"/>
    <col min="2" max="6" width="5.75" style="92" customWidth="1"/>
    <col min="7" max="7" width="1.25" style="92" customWidth="1"/>
    <col min="8" max="12" width="5.75" style="92" customWidth="1"/>
    <col min="13" max="13" width="0.875" style="92" customWidth="1"/>
    <col min="14" max="18" width="5.75" style="92" customWidth="1"/>
    <col min="19" max="19" width="1.25" style="92" customWidth="1"/>
    <col min="20" max="24" width="5.75" style="92" customWidth="1"/>
    <col min="25" max="16384" width="9.125" style="92"/>
  </cols>
  <sheetData>
    <row r="1" spans="1:24" ht="35.25" customHeight="1" x14ac:dyDescent="0.2">
      <c r="A1" s="218" t="s">
        <v>174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</row>
    <row r="2" spans="1:24" ht="25.5" customHeight="1" thickBot="1" x14ac:dyDescent="0.25">
      <c r="A2" s="210" t="s">
        <v>234</v>
      </c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</row>
    <row r="3" spans="1:24" ht="26.25" customHeight="1" thickTop="1" x14ac:dyDescent="0.2">
      <c r="A3" s="219" t="s">
        <v>0</v>
      </c>
      <c r="B3" s="225" t="s">
        <v>193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spans="1:24" s="119" customFormat="1" ht="26.25" customHeight="1" x14ac:dyDescent="0.2">
      <c r="A4" s="220"/>
      <c r="B4" s="242" t="s">
        <v>65</v>
      </c>
      <c r="C4" s="242"/>
      <c r="D4" s="242"/>
      <c r="E4" s="242"/>
      <c r="F4" s="242"/>
      <c r="G4" s="200"/>
      <c r="H4" s="242" t="s">
        <v>82</v>
      </c>
      <c r="I4" s="242"/>
      <c r="J4" s="242"/>
      <c r="K4" s="242"/>
      <c r="L4" s="242"/>
      <c r="M4" s="200"/>
      <c r="N4" s="242" t="s">
        <v>185</v>
      </c>
      <c r="O4" s="242"/>
      <c r="P4" s="242"/>
      <c r="Q4" s="242"/>
      <c r="R4" s="242"/>
      <c r="S4" s="200"/>
      <c r="T4" s="242" t="s">
        <v>20</v>
      </c>
      <c r="U4" s="242"/>
      <c r="V4" s="242"/>
      <c r="W4" s="242"/>
      <c r="X4" s="242"/>
    </row>
    <row r="5" spans="1:24" ht="27" customHeight="1" x14ac:dyDescent="0.2">
      <c r="A5" s="241"/>
      <c r="B5" s="152" t="s">
        <v>46</v>
      </c>
      <c r="C5" s="152" t="s">
        <v>47</v>
      </c>
      <c r="D5" s="152" t="s">
        <v>48</v>
      </c>
      <c r="E5" s="152" t="s">
        <v>49</v>
      </c>
      <c r="F5" s="135" t="s">
        <v>19</v>
      </c>
      <c r="G5" s="198"/>
      <c r="H5" s="135" t="s">
        <v>46</v>
      </c>
      <c r="I5" s="135" t="s">
        <v>47</v>
      </c>
      <c r="J5" s="135" t="s">
        <v>48</v>
      </c>
      <c r="K5" s="135" t="s">
        <v>49</v>
      </c>
      <c r="L5" s="135" t="s">
        <v>19</v>
      </c>
      <c r="M5" s="144"/>
      <c r="N5" s="152" t="s">
        <v>46</v>
      </c>
      <c r="O5" s="152" t="s">
        <v>47</v>
      </c>
      <c r="P5" s="152" t="s">
        <v>48</v>
      </c>
      <c r="Q5" s="152" t="s">
        <v>49</v>
      </c>
      <c r="R5" s="135" t="s">
        <v>19</v>
      </c>
      <c r="S5" s="144"/>
      <c r="T5" s="152" t="s">
        <v>46</v>
      </c>
      <c r="U5" s="152" t="s">
        <v>47</v>
      </c>
      <c r="V5" s="152" t="s">
        <v>48</v>
      </c>
      <c r="W5" s="152" t="s">
        <v>49</v>
      </c>
      <c r="X5" s="135" t="s">
        <v>19</v>
      </c>
    </row>
    <row r="6" spans="1:24" ht="23.25" customHeight="1" x14ac:dyDescent="0.2">
      <c r="A6" s="122" t="s">
        <v>2</v>
      </c>
      <c r="B6" s="125">
        <v>85.355648535564839</v>
      </c>
      <c r="C6" s="125">
        <v>14.644351464435152</v>
      </c>
      <c r="D6" s="125">
        <v>0</v>
      </c>
      <c r="E6" s="125">
        <v>0</v>
      </c>
      <c r="F6" s="125">
        <v>100</v>
      </c>
      <c r="G6" s="3"/>
      <c r="H6" s="125">
        <v>98.24753559693319</v>
      </c>
      <c r="I6" s="125">
        <v>1.7524644030668126</v>
      </c>
      <c r="J6" s="125">
        <v>0</v>
      </c>
      <c r="K6" s="125">
        <v>0</v>
      </c>
      <c r="L6" s="125">
        <v>100</v>
      </c>
      <c r="M6" s="3"/>
      <c r="N6" s="125">
        <v>97.5</v>
      </c>
      <c r="O6" s="125">
        <v>1.875</v>
      </c>
      <c r="P6" s="125">
        <v>0</v>
      </c>
      <c r="Q6" s="125">
        <v>0.625</v>
      </c>
      <c r="R6" s="125">
        <v>100</v>
      </c>
      <c r="S6" s="3"/>
      <c r="T6" s="125">
        <v>0</v>
      </c>
      <c r="U6" s="125">
        <v>0</v>
      </c>
      <c r="V6" s="125">
        <v>0</v>
      </c>
      <c r="W6" s="125">
        <v>0</v>
      </c>
      <c r="X6" s="125">
        <v>0</v>
      </c>
    </row>
    <row r="7" spans="1:24" ht="23.25" customHeight="1" x14ac:dyDescent="0.2">
      <c r="A7" s="122" t="s">
        <v>4</v>
      </c>
      <c r="B7" s="125">
        <v>99.431818181818173</v>
      </c>
      <c r="C7" s="125">
        <v>0.56818181818181823</v>
      </c>
      <c r="D7" s="125">
        <v>0</v>
      </c>
      <c r="E7" s="125">
        <v>0</v>
      </c>
      <c r="F7" s="125">
        <v>100</v>
      </c>
      <c r="G7" s="3"/>
      <c r="H7" s="125">
        <v>43.661971830985912</v>
      </c>
      <c r="I7" s="125">
        <v>56.338028169014088</v>
      </c>
      <c r="J7" s="125">
        <v>0</v>
      </c>
      <c r="K7" s="125">
        <v>0</v>
      </c>
      <c r="L7" s="125">
        <v>100</v>
      </c>
      <c r="M7" s="3"/>
      <c r="N7" s="125">
        <v>0</v>
      </c>
      <c r="O7" s="125">
        <v>100</v>
      </c>
      <c r="P7" s="125">
        <v>0</v>
      </c>
      <c r="Q7" s="125">
        <v>0</v>
      </c>
      <c r="R7" s="125">
        <v>100</v>
      </c>
      <c r="S7" s="3"/>
      <c r="T7" s="125">
        <v>0</v>
      </c>
      <c r="U7" s="125">
        <v>0</v>
      </c>
      <c r="V7" s="125">
        <v>0</v>
      </c>
      <c r="W7" s="125">
        <v>0</v>
      </c>
      <c r="X7" s="125">
        <v>0</v>
      </c>
    </row>
    <row r="8" spans="1:24" ht="23.25" customHeight="1" x14ac:dyDescent="0.2">
      <c r="A8" s="122" t="s">
        <v>6</v>
      </c>
      <c r="B8" s="125">
        <v>89.473684210526315</v>
      </c>
      <c r="C8" s="125">
        <v>7.0175438596491224</v>
      </c>
      <c r="D8" s="125">
        <v>3.5087719298245612</v>
      </c>
      <c r="E8" s="125">
        <v>0</v>
      </c>
      <c r="F8" s="125">
        <v>100</v>
      </c>
      <c r="G8" s="3"/>
      <c r="H8" s="125">
        <v>93.333333333333329</v>
      </c>
      <c r="I8" s="125">
        <v>3.3333333333333335</v>
      </c>
      <c r="J8" s="125">
        <v>3.3333333333333335</v>
      </c>
      <c r="K8" s="125">
        <v>0</v>
      </c>
      <c r="L8" s="125">
        <v>100</v>
      </c>
      <c r="M8" s="3"/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3"/>
      <c r="T8" s="125">
        <v>100</v>
      </c>
      <c r="U8" s="125">
        <v>0</v>
      </c>
      <c r="V8" s="125">
        <v>0</v>
      </c>
      <c r="W8" s="125">
        <v>0</v>
      </c>
      <c r="X8" s="125">
        <v>100</v>
      </c>
    </row>
    <row r="9" spans="1:24" ht="23.25" customHeight="1" x14ac:dyDescent="0.2">
      <c r="A9" s="122" t="s">
        <v>7</v>
      </c>
      <c r="B9" s="125">
        <v>78.571428571428569</v>
      </c>
      <c r="C9" s="125">
        <v>21.428571428571427</v>
      </c>
      <c r="D9" s="125">
        <v>0</v>
      </c>
      <c r="E9" s="125">
        <v>0</v>
      </c>
      <c r="F9" s="125">
        <v>100</v>
      </c>
      <c r="G9" s="3"/>
      <c r="H9" s="125">
        <v>98.095238095238088</v>
      </c>
      <c r="I9" s="125">
        <v>1.9047619047619047</v>
      </c>
      <c r="J9" s="125">
        <v>0</v>
      </c>
      <c r="K9" s="125">
        <v>0</v>
      </c>
      <c r="L9" s="125">
        <v>100</v>
      </c>
      <c r="M9" s="3"/>
      <c r="N9" s="125">
        <v>100</v>
      </c>
      <c r="O9" s="125">
        <v>0</v>
      </c>
      <c r="P9" s="125">
        <v>0</v>
      </c>
      <c r="Q9" s="125">
        <v>0</v>
      </c>
      <c r="R9" s="125">
        <v>100</v>
      </c>
      <c r="S9" s="3"/>
      <c r="T9" s="125">
        <v>77.777777777777786</v>
      </c>
      <c r="U9" s="125">
        <v>22.222222222222221</v>
      </c>
      <c r="V9" s="125">
        <v>0</v>
      </c>
      <c r="W9" s="125">
        <v>0</v>
      </c>
      <c r="X9" s="125">
        <v>100</v>
      </c>
    </row>
    <row r="10" spans="1:24" ht="23.25" customHeight="1" x14ac:dyDescent="0.2">
      <c r="A10" s="122" t="s">
        <v>8</v>
      </c>
      <c r="B10" s="125">
        <v>97.493036211699163</v>
      </c>
      <c r="C10" s="125">
        <v>0</v>
      </c>
      <c r="D10" s="125">
        <v>1.3927576601671305</v>
      </c>
      <c r="E10" s="125">
        <v>1.1142061281337043</v>
      </c>
      <c r="F10" s="125">
        <v>100</v>
      </c>
      <c r="G10" s="3"/>
      <c r="H10" s="125">
        <v>93.368500376789754</v>
      </c>
      <c r="I10" s="125">
        <v>0.22607385079125847</v>
      </c>
      <c r="J10" s="125">
        <v>1.5825169555388101</v>
      </c>
      <c r="K10" s="125">
        <v>4.8229088168801804</v>
      </c>
      <c r="L10" s="125">
        <v>100</v>
      </c>
      <c r="M10" s="3"/>
      <c r="N10" s="125">
        <v>0</v>
      </c>
      <c r="O10" s="125">
        <v>0</v>
      </c>
      <c r="P10" s="125">
        <v>0</v>
      </c>
      <c r="Q10" s="125">
        <v>100</v>
      </c>
      <c r="R10" s="125">
        <v>100</v>
      </c>
      <c r="S10" s="3"/>
      <c r="T10" s="125">
        <v>100</v>
      </c>
      <c r="U10" s="125">
        <v>0</v>
      </c>
      <c r="V10" s="125">
        <v>0</v>
      </c>
      <c r="W10" s="125">
        <v>0</v>
      </c>
      <c r="X10" s="125">
        <v>100</v>
      </c>
    </row>
    <row r="11" spans="1:24" ht="23.25" customHeight="1" x14ac:dyDescent="0.2">
      <c r="A11" s="122" t="s">
        <v>9</v>
      </c>
      <c r="B11" s="125">
        <v>100</v>
      </c>
      <c r="C11" s="125">
        <v>0</v>
      </c>
      <c r="D11" s="125">
        <v>0</v>
      </c>
      <c r="E11" s="125">
        <v>0</v>
      </c>
      <c r="F11" s="125">
        <v>100</v>
      </c>
      <c r="G11" s="3"/>
      <c r="H11" s="125">
        <v>100</v>
      </c>
      <c r="I11" s="125">
        <v>0</v>
      </c>
      <c r="J11" s="125">
        <v>0</v>
      </c>
      <c r="K11" s="125">
        <v>0</v>
      </c>
      <c r="L11" s="125">
        <v>100</v>
      </c>
      <c r="M11" s="3"/>
      <c r="N11" s="125">
        <v>0</v>
      </c>
      <c r="O11" s="125">
        <v>0</v>
      </c>
      <c r="P11" s="125">
        <v>0</v>
      </c>
      <c r="Q11" s="125">
        <v>100</v>
      </c>
      <c r="R11" s="125">
        <v>100</v>
      </c>
      <c r="S11" s="3"/>
      <c r="T11" s="125">
        <v>100</v>
      </c>
      <c r="U11" s="125">
        <v>0</v>
      </c>
      <c r="V11" s="125">
        <v>0</v>
      </c>
      <c r="W11" s="125">
        <v>0</v>
      </c>
      <c r="X11" s="125">
        <v>100</v>
      </c>
    </row>
    <row r="12" spans="1:24" ht="23.25" customHeight="1" x14ac:dyDescent="0.2">
      <c r="A12" s="122" t="s">
        <v>10</v>
      </c>
      <c r="B12" s="125">
        <v>100</v>
      </c>
      <c r="C12" s="125">
        <v>0</v>
      </c>
      <c r="D12" s="125">
        <v>0</v>
      </c>
      <c r="E12" s="125">
        <v>0</v>
      </c>
      <c r="F12" s="125">
        <v>100</v>
      </c>
      <c r="G12" s="3"/>
      <c r="H12" s="125">
        <v>96.468401486988839</v>
      </c>
      <c r="I12" s="125">
        <v>3.3457249070631976</v>
      </c>
      <c r="J12" s="125">
        <v>0</v>
      </c>
      <c r="K12" s="125">
        <v>0.18587360594795546</v>
      </c>
      <c r="L12" s="125">
        <v>100</v>
      </c>
      <c r="M12" s="3"/>
      <c r="N12" s="125">
        <v>100</v>
      </c>
      <c r="O12" s="125">
        <v>0</v>
      </c>
      <c r="P12" s="125">
        <v>0</v>
      </c>
      <c r="Q12" s="125">
        <v>0</v>
      </c>
      <c r="R12" s="125">
        <v>100</v>
      </c>
      <c r="S12" s="3"/>
      <c r="T12" s="125">
        <v>100</v>
      </c>
      <c r="U12" s="125">
        <v>0</v>
      </c>
      <c r="V12" s="125">
        <v>0</v>
      </c>
      <c r="W12" s="125">
        <v>0</v>
      </c>
      <c r="X12" s="125">
        <v>100</v>
      </c>
    </row>
    <row r="13" spans="1:24" ht="23.25" customHeight="1" x14ac:dyDescent="0.2">
      <c r="A13" s="122" t="s">
        <v>11</v>
      </c>
      <c r="B13" s="125">
        <v>100</v>
      </c>
      <c r="C13" s="125">
        <v>0</v>
      </c>
      <c r="D13" s="125">
        <v>0</v>
      </c>
      <c r="E13" s="125">
        <v>0</v>
      </c>
      <c r="F13" s="125">
        <v>100</v>
      </c>
      <c r="G13" s="3"/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3"/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3"/>
      <c r="T13" s="125">
        <v>0</v>
      </c>
      <c r="U13" s="125">
        <v>0</v>
      </c>
      <c r="V13" s="125">
        <v>0</v>
      </c>
      <c r="W13" s="125">
        <v>0</v>
      </c>
      <c r="X13" s="125">
        <v>0</v>
      </c>
    </row>
    <row r="14" spans="1:24" ht="23.25" customHeight="1" x14ac:dyDescent="0.2">
      <c r="A14" s="122" t="s">
        <v>12</v>
      </c>
      <c r="B14" s="125">
        <v>100</v>
      </c>
      <c r="C14" s="125">
        <v>0</v>
      </c>
      <c r="D14" s="125">
        <v>0</v>
      </c>
      <c r="E14" s="125">
        <v>0</v>
      </c>
      <c r="F14" s="125">
        <v>100</v>
      </c>
      <c r="G14" s="3"/>
      <c r="H14" s="125">
        <v>0</v>
      </c>
      <c r="I14" s="125">
        <v>100</v>
      </c>
      <c r="J14" s="125">
        <v>0</v>
      </c>
      <c r="K14" s="125">
        <v>0</v>
      </c>
      <c r="L14" s="125">
        <v>100</v>
      </c>
      <c r="M14" s="3"/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3"/>
      <c r="T14" s="125">
        <v>100</v>
      </c>
      <c r="U14" s="125">
        <v>0</v>
      </c>
      <c r="V14" s="125">
        <v>0</v>
      </c>
      <c r="W14" s="125">
        <v>0</v>
      </c>
      <c r="X14" s="125">
        <v>100</v>
      </c>
    </row>
    <row r="15" spans="1:24" ht="23.25" customHeight="1" x14ac:dyDescent="0.2">
      <c r="A15" s="122" t="s">
        <v>13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3"/>
      <c r="H15" s="125">
        <v>100</v>
      </c>
      <c r="I15" s="125">
        <v>0</v>
      </c>
      <c r="J15" s="125">
        <v>0</v>
      </c>
      <c r="K15" s="125">
        <v>0</v>
      </c>
      <c r="L15" s="125">
        <v>100</v>
      </c>
      <c r="M15" s="3"/>
      <c r="N15" s="125">
        <v>75</v>
      </c>
      <c r="O15" s="125">
        <v>0</v>
      </c>
      <c r="P15" s="125">
        <v>0</v>
      </c>
      <c r="Q15" s="125">
        <v>25</v>
      </c>
      <c r="R15" s="125">
        <v>100</v>
      </c>
      <c r="S15" s="3"/>
      <c r="T15" s="125">
        <v>0</v>
      </c>
      <c r="U15" s="125">
        <v>0</v>
      </c>
      <c r="V15" s="125">
        <v>0</v>
      </c>
      <c r="W15" s="125">
        <v>0</v>
      </c>
      <c r="X15" s="125">
        <v>0</v>
      </c>
    </row>
    <row r="16" spans="1:24" ht="23.25" customHeight="1" x14ac:dyDescent="0.2">
      <c r="A16" s="122" t="s">
        <v>14</v>
      </c>
      <c r="B16" s="125">
        <v>100</v>
      </c>
      <c r="C16" s="125">
        <v>0</v>
      </c>
      <c r="D16" s="125">
        <v>0</v>
      </c>
      <c r="E16" s="125">
        <v>0</v>
      </c>
      <c r="F16" s="125">
        <v>100</v>
      </c>
      <c r="G16" s="3"/>
      <c r="H16" s="125">
        <v>100</v>
      </c>
      <c r="I16" s="125">
        <v>0</v>
      </c>
      <c r="J16" s="125">
        <v>0</v>
      </c>
      <c r="K16" s="125">
        <v>0</v>
      </c>
      <c r="L16" s="125">
        <v>100</v>
      </c>
      <c r="M16" s="3"/>
      <c r="N16" s="125">
        <v>100</v>
      </c>
      <c r="O16" s="125">
        <v>0</v>
      </c>
      <c r="P16" s="125">
        <v>0</v>
      </c>
      <c r="Q16" s="125">
        <v>0</v>
      </c>
      <c r="R16" s="125">
        <v>100</v>
      </c>
      <c r="S16" s="3"/>
      <c r="T16" s="125">
        <v>100</v>
      </c>
      <c r="U16" s="125">
        <v>0</v>
      </c>
      <c r="V16" s="125">
        <v>0</v>
      </c>
      <c r="W16" s="125">
        <v>0</v>
      </c>
      <c r="X16" s="125">
        <v>100</v>
      </c>
    </row>
    <row r="17" spans="1:24" ht="23.25" customHeight="1" x14ac:dyDescent="0.2">
      <c r="A17" s="122" t="s">
        <v>15</v>
      </c>
      <c r="B17" s="125">
        <v>100</v>
      </c>
      <c r="C17" s="125">
        <v>0</v>
      </c>
      <c r="D17" s="125">
        <v>0</v>
      </c>
      <c r="E17" s="125">
        <v>0</v>
      </c>
      <c r="F17" s="125">
        <v>100</v>
      </c>
      <c r="G17" s="3"/>
      <c r="H17" s="125">
        <v>100</v>
      </c>
      <c r="I17" s="125">
        <v>0</v>
      </c>
      <c r="J17" s="125">
        <v>0</v>
      </c>
      <c r="K17" s="125">
        <v>0</v>
      </c>
      <c r="L17" s="125">
        <v>100</v>
      </c>
      <c r="M17" s="3"/>
      <c r="N17" s="125">
        <v>100</v>
      </c>
      <c r="O17" s="125">
        <v>0</v>
      </c>
      <c r="P17" s="125">
        <v>0</v>
      </c>
      <c r="Q17" s="125">
        <v>0</v>
      </c>
      <c r="R17" s="125">
        <v>100</v>
      </c>
      <c r="S17" s="3"/>
      <c r="T17" s="125">
        <v>0</v>
      </c>
      <c r="U17" s="125">
        <v>0</v>
      </c>
      <c r="V17" s="125">
        <v>0</v>
      </c>
      <c r="W17" s="125">
        <v>0</v>
      </c>
      <c r="X17" s="125">
        <v>0</v>
      </c>
    </row>
    <row r="18" spans="1:24" ht="23.25" customHeight="1" x14ac:dyDescent="0.2">
      <c r="A18" s="122" t="s">
        <v>16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3"/>
      <c r="H18" s="125">
        <v>100</v>
      </c>
      <c r="I18" s="125">
        <v>0</v>
      </c>
      <c r="J18" s="125">
        <v>0</v>
      </c>
      <c r="K18" s="125">
        <v>0</v>
      </c>
      <c r="L18" s="125">
        <v>100</v>
      </c>
      <c r="M18" s="3"/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3"/>
      <c r="T18" s="125">
        <v>0</v>
      </c>
      <c r="U18" s="125">
        <v>0</v>
      </c>
      <c r="V18" s="125">
        <v>0</v>
      </c>
      <c r="W18" s="125">
        <v>0</v>
      </c>
      <c r="X18" s="125">
        <v>0</v>
      </c>
    </row>
    <row r="19" spans="1:24" ht="23.25" customHeight="1" x14ac:dyDescent="0.2">
      <c r="A19" s="122" t="s">
        <v>17</v>
      </c>
      <c r="B19" s="125">
        <v>0</v>
      </c>
      <c r="C19" s="125">
        <v>0</v>
      </c>
      <c r="D19" s="125">
        <v>0</v>
      </c>
      <c r="E19" s="125">
        <v>0</v>
      </c>
      <c r="F19" s="125">
        <v>0</v>
      </c>
      <c r="G19" s="3"/>
      <c r="H19" s="125">
        <v>94.444444444444443</v>
      </c>
      <c r="I19" s="125">
        <v>5.5555555555555554</v>
      </c>
      <c r="J19" s="125">
        <v>0</v>
      </c>
      <c r="K19" s="125">
        <v>0</v>
      </c>
      <c r="L19" s="125">
        <v>100</v>
      </c>
      <c r="M19" s="3"/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3"/>
      <c r="T19" s="125">
        <v>0</v>
      </c>
      <c r="U19" s="125">
        <v>0</v>
      </c>
      <c r="V19" s="125">
        <v>0</v>
      </c>
      <c r="W19" s="125">
        <v>0</v>
      </c>
      <c r="X19" s="125">
        <v>0</v>
      </c>
    </row>
    <row r="20" spans="1:24" ht="23.25" customHeight="1" x14ac:dyDescent="0.2">
      <c r="A20" s="123" t="s">
        <v>18</v>
      </c>
      <c r="B20" s="125">
        <v>0</v>
      </c>
      <c r="C20" s="125">
        <v>0</v>
      </c>
      <c r="D20" s="125">
        <v>0</v>
      </c>
      <c r="E20" s="125">
        <v>0</v>
      </c>
      <c r="F20" s="125">
        <v>0</v>
      </c>
      <c r="G20" s="4"/>
      <c r="H20" s="127">
        <v>84.782608695652158</v>
      </c>
      <c r="I20" s="127">
        <v>12.318840579710146</v>
      </c>
      <c r="J20" s="127">
        <v>2.8985507246376812</v>
      </c>
      <c r="K20" s="127">
        <v>0</v>
      </c>
      <c r="L20" s="127">
        <v>100</v>
      </c>
      <c r="M20" s="4"/>
      <c r="N20" s="127">
        <v>100</v>
      </c>
      <c r="O20" s="127">
        <v>0</v>
      </c>
      <c r="P20" s="127">
        <v>0</v>
      </c>
      <c r="Q20" s="127">
        <v>0</v>
      </c>
      <c r="R20" s="127">
        <v>100</v>
      </c>
      <c r="S20" s="34"/>
      <c r="T20" s="127">
        <v>100</v>
      </c>
      <c r="U20" s="127">
        <v>0</v>
      </c>
      <c r="V20" s="127">
        <v>0</v>
      </c>
      <c r="W20" s="127">
        <v>0</v>
      </c>
      <c r="X20" s="127">
        <v>100</v>
      </c>
    </row>
    <row r="21" spans="1:24" s="154" customFormat="1" ht="33.75" customHeight="1" thickBot="1" x14ac:dyDescent="0.25">
      <c r="A21" s="177" t="s">
        <v>177</v>
      </c>
      <c r="B21" s="187">
        <v>95.945945945945937</v>
      </c>
      <c r="C21" s="187">
        <v>3.2282282282282289</v>
      </c>
      <c r="D21" s="187">
        <v>0.52552552552552556</v>
      </c>
      <c r="E21" s="187">
        <v>0.3003003003003003</v>
      </c>
      <c r="F21" s="187">
        <v>100</v>
      </c>
      <c r="G21" s="188"/>
      <c r="H21" s="187">
        <v>95.30250860796852</v>
      </c>
      <c r="I21" s="187">
        <v>2.4594195769798324</v>
      </c>
      <c r="J21" s="187">
        <v>0.6394490900147568</v>
      </c>
      <c r="K21" s="187">
        <v>1.5986227250368916</v>
      </c>
      <c r="L21" s="187">
        <v>100</v>
      </c>
      <c r="M21" s="192"/>
      <c r="N21" s="187">
        <v>93.45794392523365</v>
      </c>
      <c r="O21" s="187">
        <v>3.2710280373831773</v>
      </c>
      <c r="P21" s="187">
        <v>0</v>
      </c>
      <c r="Q21" s="187">
        <v>3.2710280373831773</v>
      </c>
      <c r="R21" s="187">
        <v>100</v>
      </c>
      <c r="S21" s="192"/>
      <c r="T21" s="187">
        <v>97.894736842105274</v>
      </c>
      <c r="U21" s="187">
        <v>2.1052631578947367</v>
      </c>
      <c r="V21" s="187">
        <v>0</v>
      </c>
      <c r="W21" s="187">
        <v>0</v>
      </c>
      <c r="X21" s="187">
        <v>100</v>
      </c>
    </row>
    <row r="22" spans="1:24" ht="39" customHeight="1" thickTop="1" x14ac:dyDescent="0.2"/>
    <row r="23" spans="1:24" s="119" customFormat="1" ht="18.75" customHeight="1" x14ac:dyDescent="0.2">
      <c r="A23" s="37"/>
    </row>
    <row r="24" spans="1:24" s="119" customFormat="1" ht="29.25" customHeight="1" x14ac:dyDescent="0.2">
      <c r="A24" s="232" t="s">
        <v>200</v>
      </c>
      <c r="B24" s="232"/>
      <c r="C24" s="232"/>
      <c r="D24" s="232"/>
      <c r="E24" s="232"/>
      <c r="F24" s="232"/>
      <c r="G24" s="117"/>
      <c r="H24" s="117"/>
      <c r="I24" s="117"/>
      <c r="J24" s="117"/>
      <c r="K24" s="150"/>
      <c r="L24" s="150"/>
      <c r="M24" s="150"/>
      <c r="N24" s="232"/>
      <c r="O24" s="232"/>
      <c r="P24" s="232"/>
      <c r="Q24" s="232"/>
      <c r="R24" s="117"/>
      <c r="S24" s="117"/>
      <c r="T24" s="117"/>
      <c r="U24" s="117"/>
      <c r="V24" s="117"/>
      <c r="W24" s="206"/>
      <c r="X24" s="206">
        <v>182</v>
      </c>
    </row>
  </sheetData>
  <mergeCells count="10">
    <mergeCell ref="A1:X1"/>
    <mergeCell ref="N24:Q24"/>
    <mergeCell ref="N2:X2"/>
    <mergeCell ref="A3:A5"/>
    <mergeCell ref="B4:F4"/>
    <mergeCell ref="H4:L4"/>
    <mergeCell ref="N4:R4"/>
    <mergeCell ref="T4:X4"/>
    <mergeCell ref="B3:X3"/>
    <mergeCell ref="A24:F2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26 فارغ (3)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احتساب الطاقة</vt:lpstr>
      <vt:lpstr>74 و75 الجديد لللإحتساب الجديد</vt:lpstr>
      <vt:lpstr>'26 فارغ (3)'!Print_Area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2024-02-25T06:00:25Z</cp:lastPrinted>
  <dcterms:created xsi:type="dcterms:W3CDTF">2012-02-17T06:40:12Z</dcterms:created>
  <dcterms:modified xsi:type="dcterms:W3CDTF">2024-11-03T09:36:55Z</dcterms:modified>
</cp:coreProperties>
</file>